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3D8" lockStructure="1"/>
  <bookViews>
    <workbookView xWindow="75" yWindow="105" windowWidth="12390" windowHeight="8760"/>
  </bookViews>
  <sheets>
    <sheet name="Input" sheetId="1" r:id="rId1"/>
    <sheet name="Process" sheetId="4" r:id="rId2"/>
    <sheet name="Schedule" sheetId="3" r:id="rId3"/>
    <sheet name="Payroll Use Only" sheetId="2" r:id="rId4"/>
  </sheets>
  <definedNames>
    <definedName name="_xlnm._FilterDatabase" localSheetId="0" hidden="1">Input!$A$76:$A$130</definedName>
    <definedName name="_xlnm._FilterDatabase" localSheetId="3" hidden="1">'Payroll Use Only'!$J$1:$J$7</definedName>
    <definedName name="Output">'Payroll Use Only'!$A$1:$E$30</definedName>
    <definedName name="_xlnm.Print_Area" localSheetId="0">Input!$A$1:$F$50</definedName>
    <definedName name="Types">'Payroll Use Only'!$J$1:$J$7</definedName>
    <definedName name="Version">'Payroll Use Only'!$J$10</definedName>
  </definedNames>
  <calcPr calcId="145621"/>
</workbook>
</file>

<file path=xl/calcChain.xml><?xml version="1.0" encoding="utf-8"?>
<calcChain xmlns="http://schemas.openxmlformats.org/spreadsheetml/2006/main">
  <c r="F17" i="3" l="1"/>
  <c r="E17" i="3"/>
  <c r="F6" i="3"/>
  <c r="F7" i="3"/>
  <c r="F8" i="3"/>
  <c r="F9" i="3"/>
  <c r="F10" i="3"/>
  <c r="F11" i="3"/>
  <c r="F12" i="3"/>
  <c r="F13" i="3"/>
  <c r="F14" i="3"/>
  <c r="F15" i="3"/>
  <c r="F16" i="3"/>
  <c r="F5" i="3"/>
  <c r="E6" i="3"/>
  <c r="E7" i="3"/>
  <c r="E8" i="3"/>
  <c r="E9" i="3"/>
  <c r="E10" i="3"/>
  <c r="E11" i="3"/>
  <c r="E12" i="3"/>
  <c r="E13" i="3"/>
  <c r="E14" i="3"/>
  <c r="E15" i="3"/>
  <c r="E16" i="3"/>
  <c r="E5" i="3"/>
  <c r="D6" i="3"/>
  <c r="D7" i="3"/>
  <c r="D8" i="3"/>
  <c r="D9" i="3"/>
  <c r="D10" i="3"/>
  <c r="D11" i="3"/>
  <c r="D12" i="3"/>
  <c r="D13" i="3"/>
  <c r="D14" i="3"/>
  <c r="D15" i="3"/>
  <c r="D16" i="3"/>
  <c r="D17" i="3"/>
  <c r="D5" i="3"/>
  <c r="B17" i="3"/>
  <c r="B16" i="3"/>
  <c r="B15" i="3"/>
  <c r="B14" i="3"/>
  <c r="B13" i="3"/>
  <c r="B12" i="3"/>
  <c r="B11" i="3"/>
  <c r="B10" i="3"/>
  <c r="B9" i="3"/>
  <c r="B8" i="3"/>
  <c r="B7" i="3"/>
  <c r="B6" i="3"/>
  <c r="E75" i="1" l="1"/>
  <c r="E74" i="1"/>
  <c r="E73" i="1"/>
  <c r="E72" i="1"/>
  <c r="E71" i="1"/>
  <c r="E70" i="1"/>
  <c r="E69" i="1"/>
  <c r="E68" i="1"/>
  <c r="E67" i="1"/>
  <c r="E66" i="1"/>
  <c r="E65" i="1"/>
  <c r="E64" i="1"/>
  <c r="E63" i="1"/>
  <c r="F15" i="1" l="1"/>
  <c r="D75" i="1" l="1"/>
  <c r="D74" i="1"/>
  <c r="D73" i="1"/>
  <c r="D72" i="1"/>
  <c r="D71" i="1"/>
  <c r="D70" i="1"/>
  <c r="D69" i="1"/>
  <c r="D68" i="1"/>
  <c r="D67" i="1"/>
  <c r="D66" i="1"/>
  <c r="D65" i="1"/>
  <c r="D64" i="1"/>
  <c r="H3" i="2" l="1"/>
  <c r="B3" i="2" s="1"/>
  <c r="H2" i="2"/>
  <c r="B2" i="2" s="1"/>
  <c r="H1" i="2"/>
  <c r="B1" i="2" s="1"/>
  <c r="J22" i="2" s="1"/>
  <c r="H31" i="2"/>
  <c r="B31" i="2" s="1"/>
  <c r="H30" i="2"/>
  <c r="B30" i="2" s="1"/>
  <c r="H29" i="2"/>
  <c r="B29" i="2" s="1"/>
  <c r="H28" i="2"/>
  <c r="B28" i="2" s="1"/>
  <c r="H27" i="2"/>
  <c r="B27" i="2" s="1"/>
  <c r="H26" i="2"/>
  <c r="B26" i="2" s="1"/>
  <c r="H25" i="2"/>
  <c r="B25" i="2" s="1"/>
  <c r="H24" i="2"/>
  <c r="B24" i="2" s="1"/>
  <c r="H23" i="2"/>
  <c r="B23" i="2" s="1"/>
  <c r="H22" i="2"/>
  <c r="B22" i="2" s="1"/>
  <c r="H21" i="2"/>
  <c r="B21" i="2" s="1"/>
  <c r="H20" i="2"/>
  <c r="B20" i="2" s="1"/>
  <c r="H19" i="2"/>
  <c r="B19" i="2" s="1"/>
  <c r="H18" i="2"/>
  <c r="B18" i="2" s="1"/>
  <c r="H17" i="2"/>
  <c r="B17" i="2" s="1"/>
  <c r="H16" i="2"/>
  <c r="B16" i="2" s="1"/>
  <c r="H15" i="2"/>
  <c r="B15" i="2" s="1"/>
  <c r="H14" i="2"/>
  <c r="B14" i="2" s="1"/>
  <c r="H13" i="2"/>
  <c r="B13" i="2" s="1"/>
  <c r="H12" i="2"/>
  <c r="B12" i="2" s="1"/>
  <c r="H11" i="2"/>
  <c r="B11" i="2" s="1"/>
  <c r="H10" i="2"/>
  <c r="B10" i="2" s="1"/>
  <c r="H9" i="2"/>
  <c r="B9" i="2" s="1"/>
  <c r="H8" i="2"/>
  <c r="B8" i="2" s="1"/>
  <c r="H7" i="2"/>
  <c r="B7" i="2" s="1"/>
  <c r="H6" i="2"/>
  <c r="B6" i="2" s="1"/>
  <c r="H5" i="2"/>
  <c r="B5" i="2" s="1"/>
  <c r="H4" i="2"/>
  <c r="B4" i="2" s="1"/>
  <c r="E31" i="2"/>
  <c r="A31" i="2"/>
  <c r="F63" i="1"/>
  <c r="F64" i="1"/>
  <c r="D84" i="1"/>
  <c r="A1" i="2"/>
  <c r="E1" i="2"/>
  <c r="A2" i="2"/>
  <c r="E2" i="2"/>
  <c r="A3" i="2"/>
  <c r="E3" i="2"/>
  <c r="A4" i="2"/>
  <c r="A5" i="2"/>
  <c r="E5" i="2"/>
  <c r="A6" i="2"/>
  <c r="A7" i="2"/>
  <c r="E7" i="2"/>
  <c r="A8" i="2"/>
  <c r="A9" i="2"/>
  <c r="E9" i="2"/>
  <c r="A10" i="2"/>
  <c r="A11" i="2"/>
  <c r="E11" i="2"/>
  <c r="A12" i="2"/>
  <c r="A13" i="2"/>
  <c r="E13" i="2"/>
  <c r="A14" i="2"/>
  <c r="A15" i="2"/>
  <c r="E15" i="2"/>
  <c r="A16" i="2"/>
  <c r="A17" i="2"/>
  <c r="E17" i="2"/>
  <c r="A18" i="2"/>
  <c r="A19" i="2"/>
  <c r="E19" i="2"/>
  <c r="A20" i="2"/>
  <c r="A21" i="2"/>
  <c r="E21" i="2"/>
  <c r="A22" i="2"/>
  <c r="A23" i="2"/>
  <c r="E23" i="2"/>
  <c r="A24" i="2"/>
  <c r="E24" i="2"/>
  <c r="A25" i="2"/>
  <c r="E25" i="2"/>
  <c r="A26" i="2"/>
  <c r="E26" i="2"/>
  <c r="A27" i="2"/>
  <c r="E27" i="2"/>
  <c r="A28" i="2"/>
  <c r="E28" i="2"/>
  <c r="A29" i="2"/>
  <c r="E29" i="2"/>
  <c r="A30" i="2"/>
  <c r="E22" i="2" l="1"/>
  <c r="E20" i="2"/>
  <c r="E18" i="2"/>
  <c r="E16" i="2"/>
  <c r="E14" i="2"/>
  <c r="E12" i="2"/>
  <c r="E10" i="2"/>
  <c r="E8" i="2"/>
  <c r="E6" i="2"/>
  <c r="E4" i="2"/>
  <c r="E30" i="2"/>
  <c r="J21" i="2"/>
  <c r="J20" i="2"/>
  <c r="J17" i="2"/>
  <c r="J18" i="2"/>
  <c r="J16" i="2"/>
  <c r="F65" i="1"/>
  <c r="J19" i="2"/>
  <c r="F66" i="1" l="1"/>
  <c r="B14" i="1" l="1"/>
  <c r="G1" i="2" l="1"/>
  <c r="A14" i="1"/>
  <c r="B15" i="1"/>
  <c r="B16" i="1" s="1"/>
  <c r="B57" i="1"/>
  <c r="F67" i="1"/>
  <c r="F68" i="1" l="1"/>
  <c r="G2" i="2"/>
  <c r="A15" i="1"/>
  <c r="G3" i="2" l="1"/>
  <c r="A16" i="1"/>
  <c r="B17" i="1"/>
  <c r="F69" i="1"/>
  <c r="F70" i="1" l="1"/>
  <c r="B18" i="1"/>
  <c r="G4" i="2"/>
  <c r="A17" i="1"/>
  <c r="F71" i="1" l="1"/>
  <c r="G5" i="2"/>
  <c r="A18" i="1"/>
  <c r="B19" i="1"/>
  <c r="B20" i="1" l="1"/>
  <c r="G6" i="2"/>
  <c r="A19" i="1"/>
  <c r="F72" i="1"/>
  <c r="F73" i="1" l="1"/>
  <c r="G7" i="2"/>
  <c r="A20" i="1"/>
  <c r="B21" i="1"/>
  <c r="B22" i="1" l="1"/>
  <c r="G8" i="2"/>
  <c r="A21" i="1"/>
  <c r="F74" i="1"/>
  <c r="F75" i="1"/>
  <c r="F76" i="1" l="1"/>
  <c r="G9" i="2"/>
  <c r="A22" i="1"/>
  <c r="B23" i="1"/>
  <c r="B24" i="1" l="1"/>
  <c r="G10" i="2"/>
  <c r="A23" i="1"/>
  <c r="G11" i="2" l="1"/>
  <c r="A24" i="1"/>
  <c r="B25" i="1"/>
  <c r="B26" i="1" l="1"/>
  <c r="G12" i="2"/>
  <c r="A25" i="1"/>
  <c r="G13" i="2" l="1"/>
  <c r="A26" i="1"/>
  <c r="B27" i="1"/>
  <c r="B28" i="1" l="1"/>
  <c r="G14" i="2"/>
  <c r="A27" i="1"/>
  <c r="G15" i="2" l="1"/>
  <c r="A28" i="1"/>
  <c r="B29" i="1"/>
  <c r="B30" i="1" l="1"/>
  <c r="G16" i="2"/>
  <c r="A29" i="1"/>
  <c r="G17" i="2" l="1"/>
  <c r="A30" i="1"/>
  <c r="B31" i="1"/>
  <c r="B32" i="1" l="1"/>
  <c r="G18" i="2"/>
  <c r="A31" i="1"/>
  <c r="G19" i="2" l="1"/>
  <c r="A32" i="1"/>
  <c r="B33" i="1"/>
  <c r="B34" i="1" l="1"/>
  <c r="G20" i="2"/>
  <c r="A33" i="1"/>
  <c r="G21" i="2" l="1"/>
  <c r="A34" i="1"/>
  <c r="B35" i="1"/>
  <c r="B36" i="1" l="1"/>
  <c r="G22" i="2"/>
  <c r="A35" i="1"/>
  <c r="G23" i="2" l="1"/>
  <c r="A36" i="1"/>
  <c r="B37" i="1"/>
  <c r="B38" i="1" l="1"/>
  <c r="G24" i="2"/>
  <c r="A37" i="1"/>
  <c r="B39" i="1" l="1"/>
  <c r="G25" i="2"/>
  <c r="A38" i="1"/>
  <c r="B40" i="1" l="1"/>
  <c r="G26" i="2"/>
  <c r="A39" i="1"/>
  <c r="B41" i="1" l="1"/>
  <c r="G27" i="2"/>
  <c r="A40" i="1"/>
  <c r="B42" i="1" l="1"/>
  <c r="G28" i="2"/>
  <c r="A41" i="1"/>
  <c r="B43" i="1" l="1"/>
  <c r="G29" i="2"/>
  <c r="A42" i="1"/>
  <c r="B44" i="1" l="1"/>
  <c r="B45" i="1" s="1"/>
  <c r="A45" i="1" s="1"/>
  <c r="A43" i="1"/>
  <c r="G30" i="2"/>
  <c r="G31" i="2" l="1"/>
  <c r="A44" i="1"/>
</calcChain>
</file>

<file path=xl/comments1.xml><?xml version="1.0" encoding="utf-8"?>
<comments xmlns="http://schemas.openxmlformats.org/spreadsheetml/2006/main">
  <authors>
    <author>tealc</author>
  </authors>
  <commentList>
    <comment ref="D6" authorId="0">
      <text>
        <r>
          <rPr>
            <b/>
            <sz val="8"/>
            <color indexed="81"/>
            <rFont val="Tahoma"/>
            <family val="2"/>
          </rPr>
          <t xml:space="preserve">
2018/2019 Rotation Schedule
Block            Start Date                End Date
1                   July 1, 2018              July 30, 2018
2                   July 31, 2018            Aug. 27, 2018
3                   Aug. 28, 2018            Sept. 24, 2018
4                   Sept. 25, 2018           Oct. 22, 2018
5                   Oct. 23, 2018             Nov. 19, 2018
6                   Nov. 20, 2018            Dec. 17, 2018
7                   Dec. 18, 2018            Jan 14, 2019
8                   Jan. 15, 2019             Feb. 11, 2019
9                   Feb. 12, 2019             March 11, 2019
10                 March 12, 2019         April 8, 2019
11                 April 9, 2019              May 6, 2019
12                 May 7, 2019               June 3, 2019
13                 June 4, 2019              June 30, 2019
</t>
        </r>
      </text>
    </comment>
  </commentList>
</comments>
</file>

<file path=xl/sharedStrings.xml><?xml version="1.0" encoding="utf-8"?>
<sst xmlns="http://schemas.openxmlformats.org/spreadsheetml/2006/main" count="167" uniqueCount="125">
  <si>
    <t>NAME:</t>
  </si>
  <si>
    <t>EE ID #:</t>
  </si>
  <si>
    <t>SERVICE:</t>
  </si>
  <si>
    <t>HOSPITAL:</t>
  </si>
  <si>
    <t>DAY</t>
  </si>
  <si>
    <t xml:space="preserve">January </t>
  </si>
  <si>
    <t>February</t>
  </si>
  <si>
    <t>March</t>
  </si>
  <si>
    <t>April</t>
  </si>
  <si>
    <t>May</t>
  </si>
  <si>
    <t>June</t>
  </si>
  <si>
    <t>July</t>
  </si>
  <si>
    <t>August</t>
  </si>
  <si>
    <t>September</t>
  </si>
  <si>
    <t>October</t>
  </si>
  <si>
    <t>November</t>
  </si>
  <si>
    <t>December</t>
  </si>
  <si>
    <t>none</t>
  </si>
  <si>
    <r>
      <t>DATE</t>
    </r>
    <r>
      <rPr>
        <b/>
        <u/>
        <sz val="8"/>
        <rFont val="Arial"/>
        <family val="2"/>
      </rPr>
      <t/>
    </r>
  </si>
  <si>
    <t>z</t>
  </si>
  <si>
    <t>&lt;- 6 numbers only</t>
  </si>
  <si>
    <t>Home Call</t>
  </si>
  <si>
    <t>Qualifying Shift</t>
  </si>
  <si>
    <t>SINCE FORMULAS ARE LINKED TO THE DATE FIELDS</t>
  </si>
  <si>
    <t>Please name your file:</t>
  </si>
  <si>
    <t>Conference</t>
  </si>
  <si>
    <t>Vacation</t>
  </si>
  <si>
    <t>Home Converted to In-Hospital</t>
  </si>
  <si>
    <t>In-Hospital</t>
  </si>
  <si>
    <t>Select Activity:</t>
  </si>
  <si>
    <t>&lt;- Version</t>
  </si>
  <si>
    <t>CON</t>
  </si>
  <si>
    <t>VAC</t>
  </si>
  <si>
    <t>Services</t>
  </si>
  <si>
    <t>COMMENTS: (if applicable)</t>
  </si>
  <si>
    <t>Allergy</t>
  </si>
  <si>
    <t>Anaesthesiology</t>
  </si>
  <si>
    <t>Biochemistry</t>
  </si>
  <si>
    <t>Burn Unit</t>
  </si>
  <si>
    <t>Cardiology</t>
  </si>
  <si>
    <t>Colon/Rectal Surgery</t>
  </si>
  <si>
    <t>Cardiovascular Surgery</t>
  </si>
  <si>
    <t>Dentistry</t>
  </si>
  <si>
    <t>Dermatology</t>
  </si>
  <si>
    <t>Endocrinology</t>
  </si>
  <si>
    <t>Otolaryngology</t>
  </si>
  <si>
    <t>Emergency Medicine</t>
  </si>
  <si>
    <t>Family Medicine</t>
  </si>
  <si>
    <t>General Medicine</t>
  </si>
  <si>
    <t>Genetics</t>
  </si>
  <si>
    <t>Geriatrics</t>
  </si>
  <si>
    <t>General Surgery</t>
  </si>
  <si>
    <t>Gastro-Enterology</t>
  </si>
  <si>
    <t>Gynaecology</t>
  </si>
  <si>
    <t>Haematology</t>
  </si>
  <si>
    <t>Critical Care (ICU)</t>
  </si>
  <si>
    <t>Infectious Diseases</t>
  </si>
  <si>
    <t>Internal Medicine</t>
  </si>
  <si>
    <t>Microbiology</t>
  </si>
  <si>
    <t>Neonatology</t>
  </si>
  <si>
    <t>Nephrology</t>
  </si>
  <si>
    <t>Neurology</t>
  </si>
  <si>
    <t>Nuclear Medicine</t>
  </si>
  <si>
    <t>Neurosurgery</t>
  </si>
  <si>
    <t>Obstetrics/Gynaecology</t>
  </si>
  <si>
    <t>Medical Oncology</t>
  </si>
  <si>
    <t>Surgical Oncology</t>
  </si>
  <si>
    <t>Ophthalmology</t>
  </si>
  <si>
    <t>Oral Surgery</t>
  </si>
  <si>
    <t>Palliative Care</t>
  </si>
  <si>
    <t>Pathology</t>
  </si>
  <si>
    <t>Paediatric Medicine</t>
  </si>
  <si>
    <t>Paediatric ER</t>
  </si>
  <si>
    <t>Paediatric Surgery</t>
  </si>
  <si>
    <t>Plastic Surgery</t>
  </si>
  <si>
    <t>Psychiatry</t>
  </si>
  <si>
    <t>Diagnostic Radiology</t>
  </si>
  <si>
    <t>Rehabilitation Medicine</t>
  </si>
  <si>
    <t>Respirology</t>
  </si>
  <si>
    <t>Rheumatology</t>
  </si>
  <si>
    <t>Radiation Oncology</t>
  </si>
  <si>
    <t>Thoracic Surgery</t>
  </si>
  <si>
    <t>Transplant Surgery</t>
  </si>
  <si>
    <t>Trauma</t>
  </si>
  <si>
    <t>Unknown/Other</t>
  </si>
  <si>
    <t>Urology</t>
  </si>
  <si>
    <t>Vascular Surgery</t>
  </si>
  <si>
    <t>For Block Number:</t>
  </si>
  <si>
    <t>BLOCK</t>
  </si>
  <si>
    <t>Start Date</t>
  </si>
  <si>
    <t>End Date</t>
  </si>
  <si>
    <t xml:space="preserve">SAVE DOCUMENT AS FILENAME: YOUR EMPLOYEE ID NUMBER BLOCK # YEAR </t>
  </si>
  <si>
    <t>Please note:  Record all Vacation or Conference Days During the Block Period</t>
  </si>
  <si>
    <t>Year:</t>
  </si>
  <si>
    <t xml:space="preserve">        Call Block</t>
  </si>
  <si>
    <t>Submit to</t>
  </si>
  <si>
    <t>#</t>
  </si>
  <si>
    <t>From</t>
  </si>
  <si>
    <t>To</t>
  </si>
  <si>
    <t>For payment on …</t>
  </si>
  <si>
    <t xml:space="preserve"> - Pay date listed is the earliest date stipends in this block will be paid.</t>
  </si>
  <si>
    <t>sheet to the Chief Resident for payment.</t>
  </si>
  <si>
    <t xml:space="preserve"> - Please remember to meet the 30 day deadline for submitting your </t>
  </si>
  <si>
    <t>Orthopaedic Surgery</t>
  </si>
  <si>
    <t>Chief Res. email to</t>
  </si>
  <si>
    <t>Chief Res by…</t>
  </si>
  <si>
    <t>KGH Payroll on or before…</t>
  </si>
  <si>
    <t>Process for Completing Call Stipend Form:</t>
  </si>
  <si>
    <t>Ensure you are working with the current year's spreadsheet</t>
  </si>
  <si>
    <t>Select the Block number from the drop down list</t>
  </si>
  <si>
    <t>Fill in your name, your KGH ID#, the service covered in this block and the Hospital that you are working at for this block</t>
  </si>
  <si>
    <t>For each day in the block - use the drop down to choose the type of call performed</t>
  </si>
  <si>
    <t>Submit the Excel spreadsheet to your chief (for this service) by the date shown in the "Schedule" tab</t>
  </si>
  <si>
    <t>=&gt;</t>
  </si>
  <si>
    <t>RACE</t>
  </si>
  <si>
    <r>
      <t xml:space="preserve">PLEASE COMPLETE THE </t>
    </r>
    <r>
      <rPr>
        <b/>
        <i/>
        <u/>
        <sz val="10"/>
        <color theme="8" tint="0.39997558519241921"/>
        <rFont val="Arial"/>
        <family val="2"/>
      </rPr>
      <t>AQUA</t>
    </r>
    <r>
      <rPr>
        <b/>
        <i/>
        <u/>
        <sz val="10"/>
        <rFont val="Arial"/>
        <family val="2"/>
      </rPr>
      <t xml:space="preserve">  AREAS OF THE FORM AS INSTRUCTED. YOU MUST SAVE THE FORM AS IS</t>
    </r>
  </si>
  <si>
    <t>VERSION 12</t>
  </si>
  <si>
    <t>Valid from July 1, 2018 - June 30, 2019</t>
  </si>
  <si>
    <t>Version 12</t>
  </si>
  <si>
    <t>Save the spreadsheet using your ID #, Block # and year ie 123456B12018.xlxs</t>
  </si>
  <si>
    <t xml:space="preserve">               (Block 8 - switches over to 2019 - 123456B82019.xlxs)</t>
  </si>
  <si>
    <t>2018/2019 Submission and Pay Date Schedule</t>
  </si>
  <si>
    <t>V.12</t>
  </si>
  <si>
    <t>e.g. "201599B42018.xlsx"</t>
  </si>
  <si>
    <t>Revised June 18/18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</si>
</sst>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F800]dddd\,\ mmmm\ dd\,\ yyyy"/>
    <numFmt numFmtId="166" formatCode="yyyymmdd"/>
    <numFmt numFmtId="167" formatCode="[$-1009]mmm\-d\-yy;@"/>
    <numFmt numFmtId="168" formatCode="ddd\,\ mmm\ d\,\ yyyy"/>
    <numFmt numFmtId="169" formatCode="mmm\,\ dd\,\ yyyy"/>
    <numFmt numFmtId="170" formatCode="mmm\.\ dd\,\ yyyy"/>
    <numFmt numFmtId="171" formatCode="dddd"/>
  </numFmts>
  <fonts count="24">
    <font>
      <sz val="10"/>
      <name val="Arial"/>
    </font>
    <font>
      <sz val="10"/>
      <name val="Arial"/>
      <family val="2"/>
    </font>
    <font>
      <b/>
      <sz val="10"/>
      <name val="Arial"/>
      <family val="2"/>
    </font>
    <font>
      <b/>
      <u/>
      <sz val="10"/>
      <name val="Arial"/>
      <family val="2"/>
    </font>
    <font>
      <sz val="8"/>
      <name val="Arial"/>
      <family val="2"/>
    </font>
    <font>
      <b/>
      <u/>
      <sz val="8"/>
      <name val="Arial"/>
      <family val="2"/>
    </font>
    <font>
      <b/>
      <i/>
      <u/>
      <sz val="10"/>
      <name val="Arial"/>
      <family val="2"/>
    </font>
    <font>
      <b/>
      <sz val="14"/>
      <name val="Arial"/>
      <family val="2"/>
    </font>
    <font>
      <sz val="8"/>
      <name val="Arial"/>
      <family val="2"/>
    </font>
    <font>
      <b/>
      <i/>
      <u/>
      <sz val="10"/>
      <color indexed="10"/>
      <name val="Arial"/>
      <family val="2"/>
    </font>
    <font>
      <sz val="10"/>
      <color indexed="10"/>
      <name val="Arial"/>
      <family val="2"/>
    </font>
    <font>
      <b/>
      <sz val="10"/>
      <name val="Arial"/>
      <family val="2"/>
    </font>
    <font>
      <b/>
      <sz val="10"/>
      <color indexed="10"/>
      <name val="Bradley Hand ITC"/>
      <family val="4"/>
    </font>
    <font>
      <sz val="10"/>
      <color indexed="8"/>
      <name val="Arial"/>
      <family val="2"/>
    </font>
    <font>
      <b/>
      <sz val="14"/>
      <color indexed="48"/>
      <name val="Garamond Halbfett"/>
      <family val="1"/>
    </font>
    <font>
      <sz val="10"/>
      <color indexed="8"/>
      <name val="Courier"/>
      <family val="3"/>
    </font>
    <font>
      <b/>
      <sz val="8"/>
      <color indexed="81"/>
      <name val="Tahoma"/>
      <family val="2"/>
    </font>
    <font>
      <sz val="12"/>
      <name val="Arial"/>
      <family val="2"/>
    </font>
    <font>
      <b/>
      <sz val="12"/>
      <name val="Arial"/>
      <family val="2"/>
    </font>
    <font>
      <b/>
      <sz val="11"/>
      <name val="Arial"/>
      <family val="2"/>
    </font>
    <font>
      <b/>
      <sz val="7"/>
      <name val="Arial"/>
      <family val="2"/>
    </font>
    <font>
      <b/>
      <sz val="9"/>
      <name val="Arial"/>
      <family val="2"/>
    </font>
    <font>
      <sz val="14"/>
      <name val="Comic Sans MS"/>
      <family val="4"/>
    </font>
    <font>
      <b/>
      <i/>
      <u/>
      <sz val="10"/>
      <color theme="8" tint="0.39997558519241921"/>
      <name val="Arial"/>
      <family val="2"/>
    </font>
  </fonts>
  <fills count="9">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
      <patternFill patternType="solid">
        <fgColor theme="8" tint="0.39997558519241921"/>
        <bgColor indexed="64"/>
      </patternFill>
    </fill>
  </fills>
  <borders count="22">
    <border>
      <left/>
      <right/>
      <top/>
      <bottom/>
      <diagonal/>
    </border>
    <border>
      <left style="hair">
        <color indexed="64"/>
      </left>
      <right style="hair">
        <color indexed="64"/>
      </right>
      <top style="hair">
        <color indexed="64"/>
      </top>
      <bottom style="hair">
        <color indexed="64"/>
      </bottom>
      <diagonal/>
    </border>
    <border>
      <left/>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s>
  <cellStyleXfs count="3">
    <xf numFmtId="0" fontId="0" fillId="0" borderId="0"/>
    <xf numFmtId="49" fontId="15" fillId="2" borderId="1">
      <alignment horizontal="left" vertical="center"/>
    </xf>
    <xf numFmtId="164" fontId="1" fillId="0" borderId="0" applyFont="0" applyFill="0" applyBorder="0" applyAlignment="0" applyProtection="0"/>
  </cellStyleXfs>
  <cellXfs count="124">
    <xf numFmtId="0" fontId="0" fillId="0" borderId="0" xfId="0"/>
    <xf numFmtId="0" fontId="2" fillId="0" borderId="0" xfId="0" applyFont="1"/>
    <xf numFmtId="0" fontId="3" fillId="0" borderId="0" xfId="0" applyFont="1"/>
    <xf numFmtId="0" fontId="0" fillId="0" borderId="0" xfId="0" applyBorder="1"/>
    <xf numFmtId="0" fontId="3" fillId="0" borderId="0" xfId="0" applyFont="1" applyAlignment="1"/>
    <xf numFmtId="14" fontId="0" fillId="0" borderId="0" xfId="0" applyNumberFormat="1" applyBorder="1" applyAlignment="1">
      <alignment horizontal="center"/>
    </xf>
    <xf numFmtId="2" fontId="0" fillId="0" borderId="0" xfId="0" applyNumberFormat="1"/>
    <xf numFmtId="49" fontId="0" fillId="0" borderId="0" xfId="0" applyNumberFormat="1"/>
    <xf numFmtId="0" fontId="8" fillId="0" borderId="0" xfId="0" applyFont="1"/>
    <xf numFmtId="14" fontId="8" fillId="0" borderId="0" xfId="0" applyNumberFormat="1" applyFont="1" applyAlignment="1">
      <alignment horizontal="left"/>
    </xf>
    <xf numFmtId="2" fontId="8" fillId="0" borderId="0" xfId="0" applyNumberFormat="1" applyFont="1"/>
    <xf numFmtId="0" fontId="3" fillId="0" borderId="0" xfId="0" applyFont="1" applyAlignment="1">
      <alignment horizontal="right"/>
    </xf>
    <xf numFmtId="0" fontId="6" fillId="0" borderId="0" xfId="0" applyFont="1"/>
    <xf numFmtId="0" fontId="9" fillId="0" borderId="0" xfId="0" applyFont="1"/>
    <xf numFmtId="0" fontId="10" fillId="0" borderId="0" xfId="0" applyFont="1" applyBorder="1"/>
    <xf numFmtId="0" fontId="11" fillId="0" borderId="0" xfId="0" applyFont="1" applyAlignment="1">
      <alignment horizontal="center"/>
    </xf>
    <xf numFmtId="0" fontId="0" fillId="0" borderId="0" xfId="0" applyAlignment="1"/>
    <xf numFmtId="0" fontId="2" fillId="0" borderId="0" xfId="0" quotePrefix="1" applyFont="1"/>
    <xf numFmtId="0" fontId="0" fillId="0" borderId="0" xfId="0" quotePrefix="1"/>
    <xf numFmtId="0" fontId="11" fillId="0" borderId="0" xfId="0" quotePrefix="1" applyFont="1" applyAlignment="1">
      <alignment horizontal="center"/>
    </xf>
    <xf numFmtId="0" fontId="12" fillId="0" borderId="0" xfId="0" applyFont="1" applyBorder="1"/>
    <xf numFmtId="0" fontId="3" fillId="0" borderId="3" xfId="0" applyFont="1" applyBorder="1" applyAlignment="1">
      <alignment horizontal="center"/>
    </xf>
    <xf numFmtId="0" fontId="3" fillId="0" borderId="4" xfId="0" applyFont="1" applyBorder="1" applyAlignment="1">
      <alignment horizontal="center"/>
    </xf>
    <xf numFmtId="0" fontId="3" fillId="0" borderId="4" xfId="0" applyFont="1" applyBorder="1" applyAlignment="1">
      <alignment horizontal="center" vertical="top"/>
    </xf>
    <xf numFmtId="0" fontId="3" fillId="0" borderId="5" xfId="0" applyFont="1" applyBorder="1" applyAlignment="1">
      <alignment horizontal="center" vertical="top"/>
    </xf>
    <xf numFmtId="0" fontId="0" fillId="0" borderId="6" xfId="0" applyBorder="1" applyAlignment="1">
      <alignment horizontal="left"/>
    </xf>
    <xf numFmtId="0" fontId="0" fillId="0" borderId="7" xfId="0" applyBorder="1"/>
    <xf numFmtId="0" fontId="0" fillId="0" borderId="6" xfId="0" applyFill="1" applyBorder="1" applyAlignment="1">
      <alignment horizontal="left"/>
    </xf>
    <xf numFmtId="0" fontId="0" fillId="0" borderId="8" xfId="0" applyBorder="1"/>
    <xf numFmtId="0" fontId="0" fillId="0" borderId="3" xfId="0" applyBorder="1" applyAlignment="1">
      <alignment horizontal="center"/>
    </xf>
    <xf numFmtId="0" fontId="0" fillId="0" borderId="5" xfId="0" applyBorder="1"/>
    <xf numFmtId="0" fontId="0" fillId="0" borderId="6" xfId="0" applyBorder="1" applyAlignment="1">
      <alignment horizontal="center"/>
    </xf>
    <xf numFmtId="0" fontId="0" fillId="0" borderId="9" xfId="0" applyBorder="1" applyAlignment="1">
      <alignment horizontal="center"/>
    </xf>
    <xf numFmtId="0" fontId="0" fillId="0" borderId="0" xfId="0" applyFill="1" applyBorder="1"/>
    <xf numFmtId="0" fontId="0" fillId="0" borderId="7" xfId="0" applyFill="1" applyBorder="1"/>
    <xf numFmtId="0" fontId="3" fillId="4" borderId="3" xfId="0" applyFont="1" applyFill="1" applyBorder="1" applyAlignment="1">
      <alignment horizontal="left"/>
    </xf>
    <xf numFmtId="14" fontId="0" fillId="4" borderId="4" xfId="0" applyNumberFormat="1" applyFill="1" applyBorder="1" applyAlignment="1">
      <alignment horizontal="center"/>
    </xf>
    <xf numFmtId="0" fontId="11" fillId="0" borderId="10" xfId="0" applyFont="1" applyBorder="1"/>
    <xf numFmtId="14" fontId="0" fillId="0" borderId="0" xfId="0" applyNumberFormat="1" applyBorder="1"/>
    <xf numFmtId="14" fontId="0" fillId="0" borderId="0" xfId="0" applyNumberFormat="1"/>
    <xf numFmtId="165" fontId="0" fillId="0" borderId="0" xfId="0" applyNumberFormat="1" applyBorder="1"/>
    <xf numFmtId="165" fontId="0" fillId="0" borderId="0" xfId="0" applyNumberFormat="1"/>
    <xf numFmtId="0" fontId="14" fillId="0" borderId="0" xfId="0" applyFont="1"/>
    <xf numFmtId="0" fontId="13" fillId="5" borderId="0" xfId="0" applyFont="1" applyFill="1" applyAlignment="1">
      <alignment vertical="top"/>
    </xf>
    <xf numFmtId="0" fontId="2" fillId="0" borderId="0" xfId="0" applyFont="1" applyFill="1"/>
    <xf numFmtId="0" fontId="3" fillId="0" borderId="0" xfId="0" applyFont="1" applyFill="1"/>
    <xf numFmtId="0" fontId="11" fillId="0" borderId="0" xfId="0" quotePrefix="1" applyFont="1" applyFill="1" applyBorder="1"/>
    <xf numFmtId="166" fontId="8" fillId="0" borderId="0" xfId="0" applyNumberFormat="1" applyFont="1" applyAlignment="1">
      <alignment horizontal="left"/>
    </xf>
    <xf numFmtId="14" fontId="17" fillId="0" borderId="0" xfId="0" applyNumberFormat="1" applyFont="1"/>
    <xf numFmtId="167" fontId="17" fillId="0" borderId="0" xfId="0" applyNumberFormat="1" applyFont="1" applyBorder="1" applyAlignment="1">
      <alignment horizontal="left"/>
    </xf>
    <xf numFmtId="167" fontId="17" fillId="0" borderId="0" xfId="0" applyNumberFormat="1" applyFont="1" applyBorder="1" applyAlignment="1">
      <alignment horizontal="center"/>
    </xf>
    <xf numFmtId="14" fontId="20" fillId="0" borderId="0" xfId="0" applyNumberFormat="1" applyFont="1"/>
    <xf numFmtId="14" fontId="21" fillId="0" borderId="0" xfId="0" applyNumberFormat="1" applyFont="1"/>
    <xf numFmtId="0" fontId="17" fillId="0" borderId="0" xfId="0" applyFont="1"/>
    <xf numFmtId="14" fontId="18" fillId="0" borderId="0" xfId="0" quotePrefix="1" applyNumberFormat="1" applyFont="1"/>
    <xf numFmtId="0" fontId="18" fillId="6" borderId="12" xfId="0" applyFont="1" applyFill="1" applyBorder="1" applyAlignment="1">
      <alignment horizontal="center"/>
    </xf>
    <xf numFmtId="14" fontId="19" fillId="6" borderId="0" xfId="0" applyNumberFormat="1" applyFont="1" applyFill="1" applyBorder="1" applyAlignment="1">
      <alignment horizontal="center"/>
    </xf>
    <xf numFmtId="0" fontId="18" fillId="6" borderId="12" xfId="0" quotePrefix="1" applyFont="1" applyFill="1" applyBorder="1" applyAlignment="1">
      <alignment horizontal="center"/>
    </xf>
    <xf numFmtId="14" fontId="17" fillId="6" borderId="0" xfId="0" applyNumberFormat="1" applyFont="1" applyFill="1" applyBorder="1"/>
    <xf numFmtId="0" fontId="11" fillId="3" borderId="11" xfId="0" applyFont="1" applyFill="1" applyBorder="1" applyAlignment="1" applyProtection="1">
      <alignment horizontal="center"/>
      <protection locked="0"/>
    </xf>
    <xf numFmtId="0" fontId="3" fillId="0" borderId="0" xfId="0" applyFont="1" applyFill="1" applyBorder="1" applyAlignment="1" applyProtection="1">
      <alignment horizontal="left"/>
    </xf>
    <xf numFmtId="14" fontId="18" fillId="0" borderId="0" xfId="0" applyNumberFormat="1" applyFont="1"/>
    <xf numFmtId="0" fontId="18" fillId="0" borderId="0" xfId="0" applyFont="1"/>
    <xf numFmtId="165" fontId="17" fillId="0" borderId="0" xfId="0" applyNumberFormat="1" applyFont="1" applyAlignment="1">
      <alignment horizontal="center"/>
    </xf>
    <xf numFmtId="165" fontId="17" fillId="0" borderId="14" xfId="0" applyNumberFormat="1" applyFont="1" applyBorder="1" applyAlignment="1">
      <alignment horizontal="center"/>
    </xf>
    <xf numFmtId="165" fontId="17" fillId="0" borderId="0" xfId="0" applyNumberFormat="1" applyFont="1" applyBorder="1" applyAlignment="1">
      <alignment horizontal="center"/>
    </xf>
    <xf numFmtId="165" fontId="17" fillId="0" borderId="13" xfId="0" applyNumberFormat="1" applyFont="1" applyBorder="1" applyAlignment="1">
      <alignment horizontal="center"/>
    </xf>
    <xf numFmtId="165" fontId="17" fillId="0" borderId="12" xfId="0" applyNumberFormat="1" applyFont="1" applyBorder="1" applyAlignment="1">
      <alignment horizontal="center"/>
    </xf>
    <xf numFmtId="0" fontId="19" fillId="6" borderId="0" xfId="0" applyFont="1" applyFill="1" applyBorder="1" applyAlignment="1">
      <alignment horizontal="center" wrapText="1"/>
    </xf>
    <xf numFmtId="14" fontId="17" fillId="6" borderId="0" xfId="0" applyNumberFormat="1" applyFont="1" applyFill="1" applyBorder="1" applyAlignment="1">
      <alignment horizontal="center"/>
    </xf>
    <xf numFmtId="1" fontId="0" fillId="0" borderId="0" xfId="0" applyNumberFormat="1" applyBorder="1"/>
    <xf numFmtId="1" fontId="0" fillId="0" borderId="0" xfId="0" applyNumberFormat="1"/>
    <xf numFmtId="0" fontId="17" fillId="0" borderId="15" xfId="2" applyNumberFormat="1" applyFont="1" applyBorder="1" applyAlignment="1">
      <alignment horizontal="center"/>
    </xf>
    <xf numFmtId="0" fontId="17" fillId="0" borderId="17" xfId="2" applyNumberFormat="1" applyFont="1" applyBorder="1" applyAlignment="1">
      <alignment horizontal="center"/>
    </xf>
    <xf numFmtId="0" fontId="17" fillId="0" borderId="18" xfId="2" applyNumberFormat="1" applyFont="1" applyBorder="1" applyAlignment="1">
      <alignment horizontal="center"/>
    </xf>
    <xf numFmtId="0" fontId="19" fillId="6" borderId="0" xfId="0" applyFont="1" applyFill="1" applyBorder="1" applyAlignment="1">
      <alignment horizontal="center"/>
    </xf>
    <xf numFmtId="170" fontId="11" fillId="0" borderId="15" xfId="0" applyNumberFormat="1" applyFont="1" applyBorder="1" applyAlignment="1">
      <alignment horizontal="center"/>
    </xf>
    <xf numFmtId="170" fontId="11" fillId="0" borderId="17" xfId="0" applyNumberFormat="1" applyFont="1" applyBorder="1" applyAlignment="1">
      <alignment horizontal="center"/>
    </xf>
    <xf numFmtId="170" fontId="11" fillId="0" borderId="0" xfId="0" applyNumberFormat="1" applyFont="1" applyBorder="1" applyAlignment="1">
      <alignment horizontal="center"/>
    </xf>
    <xf numFmtId="170" fontId="11" fillId="0" borderId="18" xfId="0" applyNumberFormat="1" applyFont="1" applyBorder="1" applyAlignment="1">
      <alignment horizontal="center"/>
    </xf>
    <xf numFmtId="171" fontId="0" fillId="0" borderId="0" xfId="2" applyNumberFormat="1" applyFont="1"/>
    <xf numFmtId="168" fontId="0" fillId="0" borderId="0" xfId="0" applyNumberFormat="1"/>
    <xf numFmtId="170" fontId="11" fillId="0" borderId="16" xfId="0" applyNumberFormat="1" applyFont="1" applyFill="1" applyBorder="1" applyAlignment="1">
      <alignment horizontal="center"/>
    </xf>
    <xf numFmtId="0" fontId="11" fillId="7" borderId="7" xfId="0" applyFont="1" applyFill="1" applyBorder="1"/>
    <xf numFmtId="0" fontId="11" fillId="7" borderId="0" xfId="0" applyFont="1" applyFill="1" applyBorder="1" applyAlignment="1">
      <alignment horizontal="right"/>
    </xf>
    <xf numFmtId="0" fontId="2" fillId="0" borderId="10" xfId="0" applyFont="1" applyBorder="1"/>
    <xf numFmtId="0" fontId="1" fillId="0" borderId="0" xfId="0" applyFont="1"/>
    <xf numFmtId="0" fontId="2" fillId="0" borderId="0" xfId="0" applyFont="1" applyAlignment="1">
      <alignment horizontal="center"/>
    </xf>
    <xf numFmtId="0" fontId="0" fillId="8" borderId="11" xfId="0" applyFill="1" applyBorder="1" applyAlignment="1" applyProtection="1">
      <alignment horizontal="center"/>
      <protection locked="0"/>
    </xf>
    <xf numFmtId="0" fontId="11" fillId="8" borderId="2" xfId="0" applyFont="1" applyFill="1" applyBorder="1" applyAlignment="1" applyProtection="1">
      <alignment horizontal="left"/>
      <protection locked="0"/>
    </xf>
    <xf numFmtId="0" fontId="3" fillId="8" borderId="2" xfId="0" applyFont="1" applyFill="1" applyBorder="1" applyAlignment="1" applyProtection="1">
      <alignment horizontal="left"/>
      <protection locked="0"/>
    </xf>
    <xf numFmtId="0" fontId="0" fillId="8" borderId="0" xfId="0" applyFill="1" applyBorder="1" applyAlignment="1" applyProtection="1">
      <alignment horizontal="center"/>
      <protection locked="0"/>
    </xf>
    <xf numFmtId="0" fontId="11" fillId="8" borderId="4" xfId="0" quotePrefix="1" applyFont="1" applyFill="1" applyBorder="1" applyProtection="1">
      <protection locked="0"/>
    </xf>
    <xf numFmtId="0" fontId="0" fillId="8" borderId="4" xfId="0" applyFill="1" applyBorder="1" applyProtection="1">
      <protection locked="0"/>
    </xf>
    <xf numFmtId="0" fontId="0" fillId="8" borderId="5" xfId="0" applyFill="1" applyBorder="1" applyProtection="1">
      <protection locked="0"/>
    </xf>
    <xf numFmtId="0" fontId="11" fillId="8" borderId="0" xfId="0" quotePrefix="1" applyFont="1" applyFill="1" applyBorder="1" applyProtection="1">
      <protection locked="0"/>
    </xf>
    <xf numFmtId="0" fontId="0" fillId="8" borderId="0" xfId="0" applyFill="1" applyBorder="1" applyProtection="1">
      <protection locked="0"/>
    </xf>
    <xf numFmtId="0" fontId="0" fillId="8" borderId="7" xfId="0" applyFill="1" applyBorder="1" applyProtection="1">
      <protection locked="0"/>
    </xf>
    <xf numFmtId="0" fontId="11" fillId="8" borderId="11" xfId="0" quotePrefix="1" applyFont="1" applyFill="1" applyBorder="1" applyProtection="1">
      <protection locked="0"/>
    </xf>
    <xf numFmtId="0" fontId="0" fillId="8" borderId="11" xfId="0" applyFill="1" applyBorder="1" applyProtection="1">
      <protection locked="0"/>
    </xf>
    <xf numFmtId="0" fontId="0" fillId="8" borderId="8" xfId="0" applyFill="1" applyBorder="1" applyProtection="1">
      <protection locked="0"/>
    </xf>
    <xf numFmtId="0" fontId="0" fillId="8" borderId="6" xfId="0" applyFill="1" applyBorder="1" applyAlignment="1" applyProtection="1">
      <alignment horizontal="left"/>
      <protection locked="0"/>
    </xf>
    <xf numFmtId="14" fontId="0" fillId="8" borderId="0" xfId="0" applyNumberFormat="1" applyFill="1" applyBorder="1" applyAlignment="1" applyProtection="1">
      <alignment horizontal="center"/>
      <protection locked="0"/>
    </xf>
    <xf numFmtId="0" fontId="0" fillId="8" borderId="9" xfId="0" applyFill="1" applyBorder="1" applyProtection="1">
      <protection locked="0"/>
    </xf>
    <xf numFmtId="14" fontId="0" fillId="8" borderId="11" xfId="0" applyNumberFormat="1" applyFill="1" applyBorder="1" applyAlignment="1" applyProtection="1">
      <alignment horizontal="center"/>
      <protection locked="0"/>
    </xf>
    <xf numFmtId="170" fontId="11" fillId="0" borderId="19" xfId="0" applyNumberFormat="1" applyFont="1" applyFill="1" applyBorder="1" applyAlignment="1">
      <alignment horizontal="center"/>
    </xf>
    <xf numFmtId="169" fontId="11" fillId="0" borderId="20" xfId="0" applyNumberFormat="1" applyFont="1" applyBorder="1" applyAlignment="1">
      <alignment horizontal="center"/>
    </xf>
    <xf numFmtId="169" fontId="11" fillId="0" borderId="21" xfId="0" applyNumberFormat="1" applyFont="1" applyBorder="1" applyAlignment="1">
      <alignment horizontal="center"/>
    </xf>
    <xf numFmtId="169" fontId="11" fillId="0" borderId="19" xfId="0" applyNumberFormat="1" applyFont="1" applyBorder="1" applyAlignment="1">
      <alignment horizontal="center"/>
    </xf>
    <xf numFmtId="168" fontId="11" fillId="0" borderId="15" xfId="0" applyNumberFormat="1" applyFont="1" applyBorder="1" applyAlignment="1">
      <alignment horizontal="center"/>
    </xf>
    <xf numFmtId="168" fontId="11" fillId="0" borderId="17" xfId="0" applyNumberFormat="1" applyFont="1" applyBorder="1" applyAlignment="1">
      <alignment horizontal="center"/>
    </xf>
    <xf numFmtId="168" fontId="11" fillId="0" borderId="18" xfId="0" applyNumberFormat="1" applyFont="1" applyBorder="1" applyAlignment="1">
      <alignment horizontal="center"/>
    </xf>
    <xf numFmtId="168" fontId="11" fillId="0" borderId="20" xfId="0" applyNumberFormat="1" applyFont="1" applyBorder="1" applyAlignment="1">
      <alignment horizontal="center"/>
    </xf>
    <xf numFmtId="168" fontId="11" fillId="0" borderId="21" xfId="0" applyNumberFormat="1" applyFont="1" applyBorder="1" applyAlignment="1">
      <alignment horizontal="center"/>
    </xf>
    <xf numFmtId="168" fontId="11" fillId="0" borderId="19" xfId="0" applyNumberFormat="1" applyFont="1" applyBorder="1" applyAlignment="1">
      <alignment horizontal="center"/>
    </xf>
    <xf numFmtId="14" fontId="18" fillId="6" borderId="0" xfId="0" applyNumberFormat="1" applyFont="1" applyFill="1" applyBorder="1" applyAlignment="1">
      <alignment horizontal="center"/>
    </xf>
    <xf numFmtId="0" fontId="6" fillId="6" borderId="3" xfId="0" quotePrefix="1" applyFont="1" applyFill="1" applyBorder="1" applyAlignment="1">
      <alignment horizontal="center"/>
    </xf>
    <xf numFmtId="0" fontId="6" fillId="6" borderId="4" xfId="0" quotePrefix="1" applyFont="1" applyFill="1" applyBorder="1" applyAlignment="1">
      <alignment horizontal="center"/>
    </xf>
    <xf numFmtId="0" fontId="6" fillId="6" borderId="5" xfId="0" quotePrefix="1" applyFont="1" applyFill="1" applyBorder="1" applyAlignment="1">
      <alignment horizontal="center"/>
    </xf>
    <xf numFmtId="0" fontId="7" fillId="0" borderId="0" xfId="0" applyFont="1" applyAlignment="1">
      <alignment horizontal="center"/>
    </xf>
    <xf numFmtId="0" fontId="3" fillId="8" borderId="2" xfId="0" applyFont="1" applyFill="1" applyBorder="1" applyAlignment="1" applyProtection="1">
      <alignment horizontal="center"/>
      <protection locked="0"/>
    </xf>
    <xf numFmtId="0" fontId="22" fillId="0" borderId="0" xfId="0" applyFont="1" applyAlignment="1">
      <alignment horizontal="center"/>
    </xf>
    <xf numFmtId="0" fontId="18" fillId="6" borderId="0" xfId="0" applyFont="1" applyFill="1" applyBorder="1" applyAlignment="1">
      <alignment horizontal="center"/>
    </xf>
    <xf numFmtId="0" fontId="18" fillId="6" borderId="14" xfId="0" applyFont="1" applyFill="1" applyBorder="1" applyAlignment="1">
      <alignment horizontal="center"/>
    </xf>
  </cellXfs>
  <cellStyles count="3">
    <cellStyle name="2_2nd row col titles lt blue/black" xfId="1"/>
    <cellStyle name="Comma" xfId="2"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1676400</xdr:colOff>
      <xdr:row>13</xdr:row>
      <xdr:rowOff>104775</xdr:rowOff>
    </xdr:from>
    <xdr:to>
      <xdr:col>1</xdr:col>
      <xdr:colOff>4067175</xdr:colOff>
      <xdr:row>19</xdr:row>
      <xdr:rowOff>142875</xdr:rowOff>
    </xdr:to>
    <xdr:pic>
      <xdr:nvPicPr>
        <xdr:cNvPr id="2050"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725" t="46527" r="63417" b="35387"/>
        <a:stretch>
          <a:fillRect/>
        </a:stretch>
      </xdr:blipFill>
      <xdr:spPr bwMode="auto">
        <a:xfrm>
          <a:off x="1895475" y="2333625"/>
          <a:ext cx="2390775" cy="10096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xdr:col>
      <xdr:colOff>1314450</xdr:colOff>
      <xdr:row>5</xdr:row>
      <xdr:rowOff>57150</xdr:rowOff>
    </xdr:from>
    <xdr:to>
      <xdr:col>1</xdr:col>
      <xdr:colOff>3705225</xdr:colOff>
      <xdr:row>6</xdr:row>
      <xdr:rowOff>142875</xdr:rowOff>
    </xdr:to>
    <xdr:pic>
      <xdr:nvPicPr>
        <xdr:cNvPr id="2051"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9706" t="28754" r="47986" b="65802"/>
        <a:stretch>
          <a:fillRect/>
        </a:stretch>
      </xdr:blipFill>
      <xdr:spPr bwMode="auto">
        <a:xfrm>
          <a:off x="1533525" y="990600"/>
          <a:ext cx="239077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xdr:col>
      <xdr:colOff>314325</xdr:colOff>
      <xdr:row>8</xdr:row>
      <xdr:rowOff>114300</xdr:rowOff>
    </xdr:from>
    <xdr:to>
      <xdr:col>1</xdr:col>
      <xdr:colOff>6562725</xdr:colOff>
      <xdr:row>11</xdr:row>
      <xdr:rowOff>123825</xdr:rowOff>
    </xdr:to>
    <xdr:pic>
      <xdr:nvPicPr>
        <xdr:cNvPr id="2052"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971" t="33688" r="7039" b="57396"/>
        <a:stretch>
          <a:fillRect/>
        </a:stretch>
      </xdr:blipFill>
      <xdr:spPr bwMode="auto">
        <a:xfrm>
          <a:off x="533400" y="1533525"/>
          <a:ext cx="6248400" cy="4953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K129"/>
  <sheetViews>
    <sheetView tabSelected="1" workbookViewId="0">
      <selection activeCell="C17" sqref="C17"/>
    </sheetView>
  </sheetViews>
  <sheetFormatPr defaultRowHeight="12.75"/>
  <cols>
    <col min="1" max="1" width="12.7109375" customWidth="1"/>
    <col min="2" max="2" width="15" customWidth="1"/>
    <col min="3" max="3" width="17.7109375" customWidth="1"/>
    <col min="4" max="4" width="17.7109375" bestFit="1" customWidth="1"/>
    <col min="5" max="5" width="23.140625" customWidth="1"/>
    <col min="6" max="6" width="23.28515625" customWidth="1"/>
    <col min="7" max="7" width="21.42578125" bestFit="1" customWidth="1"/>
    <col min="8" max="8" width="10.140625" hidden="1" customWidth="1"/>
    <col min="9" max="11" width="9.140625" hidden="1" customWidth="1"/>
    <col min="12" max="12" width="9.140625" customWidth="1"/>
  </cols>
  <sheetData>
    <row r="1" spans="1:11" ht="18.75">
      <c r="A1" s="42" t="s">
        <v>116</v>
      </c>
      <c r="B1" s="42"/>
      <c r="C1" s="42" t="s">
        <v>117</v>
      </c>
    </row>
    <row r="3" spans="1:11" s="12" customFormat="1">
      <c r="A3" s="12" t="s">
        <v>115</v>
      </c>
    </row>
    <row r="4" spans="1:11" s="12" customFormat="1">
      <c r="A4" s="12" t="s">
        <v>23</v>
      </c>
    </row>
    <row r="5" spans="1:11" s="12" customFormat="1"/>
    <row r="6" spans="1:11" ht="15" customHeight="1" thickBot="1">
      <c r="A6" s="119" t="s">
        <v>87</v>
      </c>
      <c r="B6" s="119"/>
      <c r="C6" s="119"/>
      <c r="D6" s="88">
        <v>1</v>
      </c>
      <c r="J6" t="s">
        <v>93</v>
      </c>
      <c r="K6" s="59">
        <v>2018</v>
      </c>
    </row>
    <row r="7" spans="1:11">
      <c r="D7" s="11"/>
      <c r="E7" s="1"/>
    </row>
    <row r="8" spans="1:11" s="1" customFormat="1" ht="13.5" thickBot="1">
      <c r="A8" s="2" t="s">
        <v>0</v>
      </c>
      <c r="B8" s="120"/>
      <c r="C8" s="120"/>
      <c r="D8" s="4"/>
      <c r="E8" s="2" t="s">
        <v>1</v>
      </c>
      <c r="F8" s="89">
        <v>123456</v>
      </c>
      <c r="G8" s="17" t="s">
        <v>20</v>
      </c>
    </row>
    <row r="9" spans="1:11" ht="13.5" thickTop="1">
      <c r="F9" s="17"/>
    </row>
    <row r="10" spans="1:11" s="1" customFormat="1" ht="13.5" thickBot="1">
      <c r="A10" s="2" t="s">
        <v>2</v>
      </c>
      <c r="B10" s="120"/>
      <c r="C10" s="120"/>
      <c r="E10" s="2" t="s">
        <v>3</v>
      </c>
      <c r="F10" s="90"/>
    </row>
    <row r="11" spans="1:11" s="1" customFormat="1" ht="14.25" thickTop="1" thickBot="1">
      <c r="A11" s="2"/>
      <c r="B11" s="2"/>
      <c r="C11" s="2"/>
      <c r="D11" s="44"/>
      <c r="E11" s="45"/>
      <c r="F11" s="60"/>
    </row>
    <row r="12" spans="1:11" ht="13.5" thickBot="1">
      <c r="A12" s="116" t="s">
        <v>92</v>
      </c>
      <c r="B12" s="117"/>
      <c r="C12" s="117"/>
      <c r="D12" s="117"/>
      <c r="E12" s="117"/>
      <c r="F12" s="118"/>
    </row>
    <row r="13" spans="1:11" s="16" customFormat="1" ht="18.75" customHeight="1">
      <c r="A13" s="21" t="s">
        <v>4</v>
      </c>
      <c r="B13" s="22" t="s">
        <v>18</v>
      </c>
      <c r="C13" s="22" t="s">
        <v>29</v>
      </c>
      <c r="D13" s="23"/>
      <c r="E13" s="23"/>
      <c r="F13" s="24"/>
    </row>
    <row r="14" spans="1:11">
      <c r="A14" s="25" t="str">
        <f>TEXT(B14,"dddddddd")</f>
        <v>Sunday</v>
      </c>
      <c r="B14" s="5">
        <f>VLOOKUP(D6,$C$63:$D$75,2,0)</f>
        <v>43282</v>
      </c>
      <c r="C14" s="91" t="s">
        <v>17</v>
      </c>
      <c r="D14" s="3"/>
      <c r="E14" s="3"/>
      <c r="F14" s="26"/>
    </row>
    <row r="15" spans="1:11">
      <c r="A15" s="25" t="str">
        <f t="shared" ref="A15:A44" si="0">TEXT(B15,"dddddddd")</f>
        <v>Monday</v>
      </c>
      <c r="B15" s="5">
        <f>+B14+1</f>
        <v>43283</v>
      </c>
      <c r="C15" s="91" t="s">
        <v>17</v>
      </c>
      <c r="D15" s="3"/>
      <c r="E15" s="84" t="s">
        <v>24</v>
      </c>
      <c r="F15" s="83" t="str">
        <f>+F8&amp;"B"&amp;D6&amp;K6</f>
        <v>123456B12018</v>
      </c>
    </row>
    <row r="16" spans="1:11">
      <c r="A16" s="25" t="str">
        <f t="shared" si="0"/>
        <v>Tuesday</v>
      </c>
      <c r="B16" s="5">
        <f t="shared" ref="B16:B37" si="1">+B15+1</f>
        <v>43284</v>
      </c>
      <c r="C16" s="91" t="s">
        <v>17</v>
      </c>
      <c r="D16" s="3"/>
      <c r="E16" s="3"/>
      <c r="F16" s="26"/>
    </row>
    <row r="17" spans="1:11">
      <c r="A17" s="25" t="str">
        <f t="shared" si="0"/>
        <v>Wednesday</v>
      </c>
      <c r="B17" s="5">
        <f t="shared" si="1"/>
        <v>43285</v>
      </c>
      <c r="C17" s="91" t="s">
        <v>17</v>
      </c>
      <c r="D17" s="3"/>
      <c r="E17" s="3"/>
      <c r="F17" s="26"/>
    </row>
    <row r="18" spans="1:11">
      <c r="A18" s="25" t="str">
        <f t="shared" si="0"/>
        <v>Thursday</v>
      </c>
      <c r="B18" s="5">
        <f t="shared" si="1"/>
        <v>43286</v>
      </c>
      <c r="C18" s="91" t="s">
        <v>17</v>
      </c>
      <c r="D18" s="3"/>
      <c r="E18" s="3"/>
      <c r="F18" s="26"/>
      <c r="K18" s="6"/>
    </row>
    <row r="19" spans="1:11">
      <c r="A19" s="25" t="str">
        <f t="shared" si="0"/>
        <v>Friday</v>
      </c>
      <c r="B19" s="5">
        <f t="shared" si="1"/>
        <v>43287</v>
      </c>
      <c r="C19" s="91" t="s">
        <v>17</v>
      </c>
      <c r="D19" s="3"/>
      <c r="E19" s="33"/>
      <c r="F19" s="34"/>
    </row>
    <row r="20" spans="1:11">
      <c r="A20" s="25" t="str">
        <f t="shared" si="0"/>
        <v>Saturday</v>
      </c>
      <c r="B20" s="5">
        <f t="shared" si="1"/>
        <v>43288</v>
      </c>
      <c r="C20" s="91" t="s">
        <v>17</v>
      </c>
      <c r="D20" s="3"/>
      <c r="E20" s="33"/>
      <c r="F20" s="34"/>
    </row>
    <row r="21" spans="1:11">
      <c r="A21" s="25" t="str">
        <f t="shared" si="0"/>
        <v>Sunday</v>
      </c>
      <c r="B21" s="5">
        <f t="shared" si="1"/>
        <v>43289</v>
      </c>
      <c r="C21" s="91" t="s">
        <v>17</v>
      </c>
      <c r="D21" s="3"/>
      <c r="E21" s="33"/>
      <c r="F21" s="34"/>
    </row>
    <row r="22" spans="1:11">
      <c r="A22" s="25" t="str">
        <f t="shared" si="0"/>
        <v>Monday</v>
      </c>
      <c r="B22" s="5">
        <f t="shared" si="1"/>
        <v>43290</v>
      </c>
      <c r="C22" s="91" t="s">
        <v>17</v>
      </c>
      <c r="D22" s="3"/>
      <c r="E22" s="33"/>
      <c r="F22" s="34"/>
    </row>
    <row r="23" spans="1:11">
      <c r="A23" s="25" t="str">
        <f t="shared" si="0"/>
        <v>Tuesday</v>
      </c>
      <c r="B23" s="5">
        <f t="shared" si="1"/>
        <v>43291</v>
      </c>
      <c r="C23" s="91" t="s">
        <v>17</v>
      </c>
      <c r="D23" s="3"/>
      <c r="E23" s="33"/>
      <c r="F23" s="34"/>
    </row>
    <row r="24" spans="1:11">
      <c r="A24" s="25" t="str">
        <f t="shared" si="0"/>
        <v>Wednesday</v>
      </c>
      <c r="B24" s="5">
        <f t="shared" si="1"/>
        <v>43292</v>
      </c>
      <c r="C24" s="91" t="s">
        <v>17</v>
      </c>
      <c r="D24" s="3"/>
      <c r="E24" s="33"/>
      <c r="F24" s="34"/>
    </row>
    <row r="25" spans="1:11">
      <c r="A25" s="25" t="str">
        <f t="shared" si="0"/>
        <v>Thursday</v>
      </c>
      <c r="B25" s="5">
        <f t="shared" si="1"/>
        <v>43293</v>
      </c>
      <c r="C25" s="91" t="s">
        <v>17</v>
      </c>
      <c r="D25" s="3"/>
      <c r="E25" s="33"/>
      <c r="F25" s="34"/>
    </row>
    <row r="26" spans="1:11">
      <c r="A26" s="25" t="str">
        <f t="shared" si="0"/>
        <v>Friday</v>
      </c>
      <c r="B26" s="5">
        <f t="shared" si="1"/>
        <v>43294</v>
      </c>
      <c r="C26" s="91" t="s">
        <v>17</v>
      </c>
      <c r="D26" s="3"/>
      <c r="E26" s="33"/>
      <c r="F26" s="34"/>
    </row>
    <row r="27" spans="1:11">
      <c r="A27" s="25" t="str">
        <f t="shared" si="0"/>
        <v>Saturday</v>
      </c>
      <c r="B27" s="5">
        <f t="shared" si="1"/>
        <v>43295</v>
      </c>
      <c r="C27" s="91" t="s">
        <v>17</v>
      </c>
      <c r="D27" s="3"/>
      <c r="E27" s="33"/>
      <c r="F27" s="34"/>
    </row>
    <row r="28" spans="1:11">
      <c r="A28" s="25" t="str">
        <f t="shared" si="0"/>
        <v>Sunday</v>
      </c>
      <c r="B28" s="5">
        <f t="shared" si="1"/>
        <v>43296</v>
      </c>
      <c r="C28" s="91" t="s">
        <v>17</v>
      </c>
      <c r="D28" s="3"/>
      <c r="E28" s="33"/>
      <c r="F28" s="34"/>
    </row>
    <row r="29" spans="1:11">
      <c r="A29" s="25" t="str">
        <f t="shared" si="0"/>
        <v>Monday</v>
      </c>
      <c r="B29" s="5">
        <f t="shared" si="1"/>
        <v>43297</v>
      </c>
      <c r="C29" s="91" t="s">
        <v>17</v>
      </c>
      <c r="D29" s="3"/>
      <c r="E29" s="33"/>
      <c r="F29" s="34"/>
    </row>
    <row r="30" spans="1:11">
      <c r="A30" s="25" t="str">
        <f t="shared" si="0"/>
        <v>Tuesday</v>
      </c>
      <c r="B30" s="5">
        <f t="shared" si="1"/>
        <v>43298</v>
      </c>
      <c r="C30" s="91" t="s">
        <v>17</v>
      </c>
      <c r="D30" s="3"/>
      <c r="E30" s="33"/>
      <c r="F30" s="34"/>
    </row>
    <row r="31" spans="1:11">
      <c r="A31" s="25" t="str">
        <f t="shared" si="0"/>
        <v>Wednesday</v>
      </c>
      <c r="B31" s="5">
        <f>+B30+1</f>
        <v>43299</v>
      </c>
      <c r="C31" s="91" t="s">
        <v>17</v>
      </c>
      <c r="D31" s="3"/>
      <c r="E31" s="33"/>
      <c r="F31" s="34"/>
    </row>
    <row r="32" spans="1:11">
      <c r="A32" s="25" t="str">
        <f t="shared" si="0"/>
        <v>Thursday</v>
      </c>
      <c r="B32" s="5">
        <f t="shared" si="1"/>
        <v>43300</v>
      </c>
      <c r="C32" s="91" t="s">
        <v>17</v>
      </c>
      <c r="D32" s="3"/>
      <c r="E32" s="33"/>
      <c r="F32" s="34"/>
    </row>
    <row r="33" spans="1:8">
      <c r="A33" s="25" t="str">
        <f t="shared" si="0"/>
        <v>Friday</v>
      </c>
      <c r="B33" s="5">
        <f t="shared" si="1"/>
        <v>43301</v>
      </c>
      <c r="C33" s="91" t="s">
        <v>17</v>
      </c>
      <c r="D33" s="3"/>
      <c r="E33" s="33"/>
      <c r="F33" s="34"/>
      <c r="H33" s="39"/>
    </row>
    <row r="34" spans="1:8">
      <c r="A34" s="25" t="str">
        <f t="shared" si="0"/>
        <v>Saturday</v>
      </c>
      <c r="B34" s="5">
        <f t="shared" si="1"/>
        <v>43302</v>
      </c>
      <c r="C34" s="91" t="s">
        <v>17</v>
      </c>
      <c r="D34" s="3"/>
      <c r="E34" s="3"/>
      <c r="F34" s="26"/>
    </row>
    <row r="35" spans="1:8">
      <c r="A35" s="25" t="str">
        <f t="shared" si="0"/>
        <v>Sunday</v>
      </c>
      <c r="B35" s="5">
        <f t="shared" si="1"/>
        <v>43303</v>
      </c>
      <c r="C35" s="91" t="s">
        <v>17</v>
      </c>
      <c r="D35" s="3"/>
      <c r="E35" s="3"/>
      <c r="F35" s="26"/>
    </row>
    <row r="36" spans="1:8">
      <c r="A36" s="25" t="str">
        <f t="shared" si="0"/>
        <v>Monday</v>
      </c>
      <c r="B36" s="5">
        <f t="shared" si="1"/>
        <v>43304</v>
      </c>
      <c r="C36" s="91" t="s">
        <v>17</v>
      </c>
      <c r="D36" s="3"/>
      <c r="E36" s="3"/>
      <c r="F36" s="26"/>
    </row>
    <row r="37" spans="1:8">
      <c r="A37" s="25" t="str">
        <f t="shared" si="0"/>
        <v>Tuesday</v>
      </c>
      <c r="B37" s="5">
        <f t="shared" si="1"/>
        <v>43305</v>
      </c>
      <c r="C37" s="91" t="s">
        <v>17</v>
      </c>
      <c r="D37" s="3"/>
      <c r="E37" s="3"/>
      <c r="F37" s="26"/>
    </row>
    <row r="38" spans="1:8">
      <c r="A38" s="25" t="str">
        <f t="shared" si="0"/>
        <v>Wednesday</v>
      </c>
      <c r="B38" s="5">
        <f t="shared" ref="B38:B45" si="2">IF(B37&gt;=$B$57," ",+B37+1)</f>
        <v>43306</v>
      </c>
      <c r="C38" s="91" t="s">
        <v>17</v>
      </c>
      <c r="D38" s="3"/>
      <c r="E38" s="3"/>
      <c r="F38" s="26"/>
    </row>
    <row r="39" spans="1:8">
      <c r="A39" s="25" t="str">
        <f t="shared" si="0"/>
        <v>Thursday</v>
      </c>
      <c r="B39" s="5">
        <f t="shared" si="2"/>
        <v>43307</v>
      </c>
      <c r="C39" s="91" t="s">
        <v>17</v>
      </c>
      <c r="D39" s="3"/>
      <c r="E39" s="3"/>
      <c r="F39" s="26"/>
    </row>
    <row r="40" spans="1:8">
      <c r="A40" s="25" t="str">
        <f t="shared" si="0"/>
        <v>Friday</v>
      </c>
      <c r="B40" s="5">
        <f t="shared" si="2"/>
        <v>43308</v>
      </c>
      <c r="C40" s="91" t="s">
        <v>17</v>
      </c>
      <c r="D40" s="3"/>
      <c r="E40" s="3"/>
      <c r="F40" s="26"/>
    </row>
    <row r="41" spans="1:8">
      <c r="A41" s="25" t="str">
        <f t="shared" si="0"/>
        <v>Saturday</v>
      </c>
      <c r="B41" s="5">
        <f t="shared" si="2"/>
        <v>43309</v>
      </c>
      <c r="C41" s="91" t="s">
        <v>17</v>
      </c>
      <c r="D41" s="3"/>
      <c r="E41" s="3"/>
      <c r="F41" s="26"/>
    </row>
    <row r="42" spans="1:8">
      <c r="A42" s="27" t="str">
        <f t="shared" si="0"/>
        <v>Sunday</v>
      </c>
      <c r="B42" s="5">
        <f t="shared" si="2"/>
        <v>43310</v>
      </c>
      <c r="C42" s="91" t="s">
        <v>17</v>
      </c>
      <c r="D42" s="46"/>
      <c r="E42" s="33"/>
      <c r="F42" s="34"/>
    </row>
    <row r="43" spans="1:8">
      <c r="A43" s="25" t="str">
        <f t="shared" si="0"/>
        <v>Monday</v>
      </c>
      <c r="B43" s="5">
        <f t="shared" si="2"/>
        <v>43311</v>
      </c>
      <c r="C43" s="91" t="s">
        <v>17</v>
      </c>
      <c r="D43" s="46"/>
      <c r="E43" s="33"/>
      <c r="F43" s="34"/>
    </row>
    <row r="44" spans="1:8">
      <c r="A44" s="25" t="str">
        <f t="shared" si="0"/>
        <v xml:space="preserve"> </v>
      </c>
      <c r="B44" s="5" t="str">
        <f t="shared" si="2"/>
        <v xml:space="preserve"> </v>
      </c>
      <c r="C44" s="91" t="s">
        <v>17</v>
      </c>
      <c r="D44" s="46"/>
      <c r="E44" s="33"/>
      <c r="F44" s="34"/>
    </row>
    <row r="45" spans="1:8">
      <c r="A45" s="25" t="str">
        <f t="shared" ref="A45" si="3">TEXT(B45,"dddddddd")</f>
        <v xml:space="preserve"> </v>
      </c>
      <c r="B45" s="5" t="str">
        <f t="shared" si="2"/>
        <v xml:space="preserve"> </v>
      </c>
      <c r="C45" s="91" t="s">
        <v>17</v>
      </c>
      <c r="D45" s="46"/>
      <c r="E45" s="33"/>
      <c r="F45" s="34"/>
    </row>
    <row r="46" spans="1:8" ht="13.5" thickBot="1">
      <c r="A46" s="27"/>
      <c r="B46" s="5"/>
      <c r="C46" s="46"/>
      <c r="D46" s="46"/>
      <c r="E46" s="33"/>
      <c r="F46" s="34"/>
    </row>
    <row r="47" spans="1:8">
      <c r="A47" s="35" t="s">
        <v>34</v>
      </c>
      <c r="B47" s="36"/>
      <c r="C47" s="92"/>
      <c r="D47" s="92"/>
      <c r="E47" s="93"/>
      <c r="F47" s="94"/>
    </row>
    <row r="48" spans="1:8">
      <c r="A48" s="101"/>
      <c r="B48" s="102"/>
      <c r="C48" s="95"/>
      <c r="D48" s="95"/>
      <c r="E48" s="96"/>
      <c r="F48" s="97"/>
    </row>
    <row r="49" spans="1:8">
      <c r="A49" s="101"/>
      <c r="B49" s="102"/>
      <c r="C49" s="95"/>
      <c r="D49" s="95"/>
      <c r="E49" s="96"/>
      <c r="F49" s="97"/>
    </row>
    <row r="50" spans="1:8" ht="13.5" thickBot="1">
      <c r="A50" s="103"/>
      <c r="B50" s="104"/>
      <c r="C50" s="98"/>
      <c r="D50" s="99"/>
      <c r="E50" s="99"/>
      <c r="F50" s="100"/>
    </row>
    <row r="51" spans="1:8">
      <c r="A51" s="13" t="s">
        <v>91</v>
      </c>
      <c r="B51" s="14"/>
      <c r="C51" s="14"/>
      <c r="D51" s="14"/>
      <c r="E51" s="14"/>
      <c r="F51" s="14"/>
    </row>
    <row r="52" spans="1:8" ht="14.25">
      <c r="A52" s="13" t="s">
        <v>123</v>
      </c>
      <c r="B52" s="14"/>
      <c r="C52" s="14"/>
      <c r="D52" s="14"/>
      <c r="E52" s="14"/>
      <c r="F52" s="20" t="s">
        <v>118</v>
      </c>
    </row>
    <row r="53" spans="1:8">
      <c r="B53" s="3"/>
      <c r="C53" s="3"/>
      <c r="D53" s="3"/>
      <c r="E53" s="3"/>
      <c r="F53" s="3"/>
    </row>
    <row r="54" spans="1:8">
      <c r="B54" s="3"/>
      <c r="C54" s="3"/>
      <c r="D54" s="3"/>
      <c r="E54" s="3"/>
      <c r="F54" s="3"/>
    </row>
    <row r="55" spans="1:8">
      <c r="B55" s="3"/>
      <c r="C55" s="3"/>
      <c r="D55" s="3"/>
      <c r="E55" s="3"/>
      <c r="F55" s="3"/>
    </row>
    <row r="56" spans="1:8" hidden="1">
      <c r="B56" s="3"/>
      <c r="C56" s="3"/>
      <c r="D56" s="3"/>
      <c r="E56" s="3"/>
      <c r="F56" s="3"/>
    </row>
    <row r="57" spans="1:8" hidden="1">
      <c r="A57" t="s">
        <v>90</v>
      </c>
      <c r="B57" s="38">
        <f>VLOOKUP(D6,C63:E75,3,0)</f>
        <v>43311</v>
      </c>
      <c r="C57" s="3"/>
      <c r="D57" s="3"/>
      <c r="E57" s="3"/>
      <c r="F57" s="3"/>
    </row>
    <row r="58" spans="1:8" hidden="1">
      <c r="B58" s="3"/>
      <c r="C58" s="3"/>
      <c r="D58" s="3"/>
      <c r="E58" s="3"/>
      <c r="F58" s="3"/>
    </row>
    <row r="59" spans="1:8" hidden="1">
      <c r="B59" s="3"/>
      <c r="C59" s="3"/>
      <c r="D59" s="3"/>
      <c r="E59" s="3"/>
      <c r="F59" s="3"/>
    </row>
    <row r="60" spans="1:8" hidden="1">
      <c r="B60" s="3"/>
      <c r="C60" s="3"/>
      <c r="D60" s="3"/>
      <c r="E60" s="3"/>
      <c r="F60" s="3"/>
    </row>
    <row r="61" spans="1:8" ht="13.5" hidden="1" thickBot="1">
      <c r="B61" s="3"/>
      <c r="C61" s="3"/>
      <c r="D61" s="3"/>
      <c r="E61" s="3"/>
      <c r="F61" s="3"/>
    </row>
    <row r="62" spans="1:8" ht="13.5" hidden="1" thickBot="1">
      <c r="A62" s="37" t="s">
        <v>33</v>
      </c>
      <c r="B62" s="3"/>
      <c r="C62" s="3" t="s">
        <v>88</v>
      </c>
      <c r="D62" s="3" t="s">
        <v>89</v>
      </c>
      <c r="E62" s="33" t="s">
        <v>90</v>
      </c>
      <c r="F62" s="3"/>
    </row>
    <row r="63" spans="1:8" ht="15" hidden="1">
      <c r="A63" s="7" t="s">
        <v>5</v>
      </c>
      <c r="B63">
        <v>1</v>
      </c>
      <c r="C63">
        <v>1</v>
      </c>
      <c r="D63" s="40">
        <v>43282</v>
      </c>
      <c r="E63" s="40">
        <f>+Schedule!C5</f>
        <v>43311</v>
      </c>
      <c r="F63" s="70">
        <f>+E63-D63+1</f>
        <v>30</v>
      </c>
      <c r="G63" s="63"/>
      <c r="H63" s="64"/>
    </row>
    <row r="64" spans="1:8" ht="15" hidden="1">
      <c r="A64" s="7" t="s">
        <v>6</v>
      </c>
      <c r="B64">
        <v>2</v>
      </c>
      <c r="C64">
        <v>2</v>
      </c>
      <c r="D64" s="41">
        <f>+E63+1</f>
        <v>43312</v>
      </c>
      <c r="E64" s="41">
        <f>+Schedule!C6</f>
        <v>43339</v>
      </c>
      <c r="F64" s="70">
        <f t="shared" ref="F64:F75" si="4">+E64-D64+1</f>
        <v>28</v>
      </c>
      <c r="G64" s="63"/>
      <c r="H64" s="64"/>
    </row>
    <row r="65" spans="1:8" ht="15" hidden="1">
      <c r="A65" s="7" t="s">
        <v>7</v>
      </c>
      <c r="B65">
        <v>3</v>
      </c>
      <c r="C65">
        <v>3</v>
      </c>
      <c r="D65" s="41">
        <f>+E64+1</f>
        <v>43340</v>
      </c>
      <c r="E65" s="41">
        <f>+Schedule!C7</f>
        <v>43367</v>
      </c>
      <c r="F65" s="70">
        <f t="shared" si="4"/>
        <v>28</v>
      </c>
      <c r="G65" s="63"/>
      <c r="H65" s="64"/>
    </row>
    <row r="66" spans="1:8" ht="15" hidden="1">
      <c r="A66" s="7" t="s">
        <v>8</v>
      </c>
      <c r="B66">
        <v>4</v>
      </c>
      <c r="C66">
        <v>4</v>
      </c>
      <c r="D66" s="41">
        <f>+E65+1</f>
        <v>43368</v>
      </c>
      <c r="E66" s="41">
        <f>+Schedule!C8</f>
        <v>43395</v>
      </c>
      <c r="F66" s="70">
        <f t="shared" si="4"/>
        <v>28</v>
      </c>
      <c r="G66" s="63"/>
      <c r="H66" s="64"/>
    </row>
    <row r="67" spans="1:8" ht="15" hidden="1">
      <c r="A67" s="7" t="s">
        <v>9</v>
      </c>
      <c r="B67">
        <v>5</v>
      </c>
      <c r="C67">
        <v>5</v>
      </c>
      <c r="D67" s="41">
        <f>+E66+1</f>
        <v>43396</v>
      </c>
      <c r="E67" s="41">
        <f>+Schedule!C9</f>
        <v>43423</v>
      </c>
      <c r="F67" s="70">
        <f t="shared" si="4"/>
        <v>28</v>
      </c>
      <c r="G67" s="63"/>
      <c r="H67" s="64"/>
    </row>
    <row r="68" spans="1:8" ht="15" hidden="1">
      <c r="A68" s="7" t="s">
        <v>10</v>
      </c>
      <c r="B68">
        <v>6</v>
      </c>
      <c r="C68">
        <v>6</v>
      </c>
      <c r="D68" s="41">
        <f t="shared" ref="D68:D75" si="5">+E67+1</f>
        <v>43424</v>
      </c>
      <c r="E68" s="41">
        <f>+Schedule!C10</f>
        <v>43451</v>
      </c>
      <c r="F68" s="70">
        <f t="shared" si="4"/>
        <v>28</v>
      </c>
      <c r="G68" s="63"/>
      <c r="H68" s="64"/>
    </row>
    <row r="69" spans="1:8" ht="15" hidden="1">
      <c r="A69" s="7" t="s">
        <v>11</v>
      </c>
      <c r="B69">
        <v>7</v>
      </c>
      <c r="C69">
        <v>7</v>
      </c>
      <c r="D69" s="41">
        <f t="shared" si="5"/>
        <v>43452</v>
      </c>
      <c r="E69" s="41">
        <f>+Schedule!C11</f>
        <v>43479</v>
      </c>
      <c r="F69" s="70">
        <f t="shared" si="4"/>
        <v>28</v>
      </c>
      <c r="G69" s="63"/>
      <c r="H69" s="64"/>
    </row>
    <row r="70" spans="1:8" ht="15" hidden="1">
      <c r="A70" s="7" t="s">
        <v>12</v>
      </c>
      <c r="B70">
        <v>8</v>
      </c>
      <c r="C70">
        <v>8</v>
      </c>
      <c r="D70" s="41">
        <f t="shared" si="5"/>
        <v>43480</v>
      </c>
      <c r="E70" s="41">
        <f>+Schedule!C12</f>
        <v>43507</v>
      </c>
      <c r="F70" s="70">
        <f t="shared" si="4"/>
        <v>28</v>
      </c>
      <c r="G70" s="63"/>
      <c r="H70" s="64"/>
    </row>
    <row r="71" spans="1:8" ht="15" hidden="1">
      <c r="A71" s="7" t="s">
        <v>13</v>
      </c>
      <c r="B71">
        <v>9</v>
      </c>
      <c r="C71">
        <v>9</v>
      </c>
      <c r="D71" s="41">
        <f t="shared" si="5"/>
        <v>43508</v>
      </c>
      <c r="E71" s="41">
        <f>+Schedule!C13</f>
        <v>43535</v>
      </c>
      <c r="F71" s="70">
        <f t="shared" si="4"/>
        <v>28</v>
      </c>
      <c r="G71" s="63"/>
      <c r="H71" s="64"/>
    </row>
    <row r="72" spans="1:8" ht="15" hidden="1">
      <c r="A72" s="7" t="s">
        <v>14</v>
      </c>
      <c r="B72">
        <v>10</v>
      </c>
      <c r="C72">
        <v>10</v>
      </c>
      <c r="D72" s="41">
        <f t="shared" si="5"/>
        <v>43536</v>
      </c>
      <c r="E72" s="41">
        <f>+Schedule!C14</f>
        <v>43563</v>
      </c>
      <c r="F72" s="70">
        <f t="shared" si="4"/>
        <v>28</v>
      </c>
      <c r="G72" s="63"/>
      <c r="H72" s="64"/>
    </row>
    <row r="73" spans="1:8" ht="15" hidden="1">
      <c r="A73" s="7" t="s">
        <v>15</v>
      </c>
      <c r="B73">
        <v>11</v>
      </c>
      <c r="C73">
        <v>11</v>
      </c>
      <c r="D73" s="41">
        <f t="shared" si="5"/>
        <v>43564</v>
      </c>
      <c r="E73" s="41">
        <f>+Schedule!C15</f>
        <v>43591</v>
      </c>
      <c r="F73" s="70">
        <f t="shared" si="4"/>
        <v>28</v>
      </c>
      <c r="G73" s="63"/>
      <c r="H73" s="64"/>
    </row>
    <row r="74" spans="1:8" ht="15" hidden="1">
      <c r="A74" s="7" t="s">
        <v>16</v>
      </c>
      <c r="B74">
        <v>12</v>
      </c>
      <c r="C74">
        <v>12</v>
      </c>
      <c r="D74" s="41">
        <f t="shared" si="5"/>
        <v>43592</v>
      </c>
      <c r="E74" s="41">
        <f>+Schedule!C16</f>
        <v>43619</v>
      </c>
      <c r="F74" s="70">
        <f t="shared" si="4"/>
        <v>28</v>
      </c>
      <c r="G74" s="65"/>
      <c r="H74" s="64"/>
    </row>
    <row r="75" spans="1:8" ht="15" hidden="1">
      <c r="B75" s="3"/>
      <c r="C75">
        <v>13</v>
      </c>
      <c r="D75" s="41">
        <f t="shared" si="5"/>
        <v>43620</v>
      </c>
      <c r="E75" s="41">
        <f>+Schedule!C17</f>
        <v>43646</v>
      </c>
      <c r="F75" s="70">
        <f t="shared" si="4"/>
        <v>27</v>
      </c>
      <c r="G75" s="66"/>
      <c r="H75" s="67"/>
    </row>
    <row r="76" spans="1:8" hidden="1">
      <c r="A76" s="43" t="s">
        <v>35</v>
      </c>
      <c r="F76" s="71">
        <f>SUM(F63:F75)</f>
        <v>365</v>
      </c>
    </row>
    <row r="77" spans="1:8" hidden="1">
      <c r="A77" s="43" t="s">
        <v>36</v>
      </c>
    </row>
    <row r="78" spans="1:8" hidden="1">
      <c r="A78" s="43" t="s">
        <v>37</v>
      </c>
    </row>
    <row r="79" spans="1:8" hidden="1">
      <c r="A79" s="43" t="s">
        <v>38</v>
      </c>
    </row>
    <row r="80" spans="1:8" hidden="1">
      <c r="A80" s="43" t="s">
        <v>39</v>
      </c>
    </row>
    <row r="81" spans="1:4" hidden="1">
      <c r="A81" s="43" t="s">
        <v>40</v>
      </c>
    </row>
    <row r="82" spans="1:4" hidden="1">
      <c r="A82" s="43" t="s">
        <v>41</v>
      </c>
    </row>
    <row r="83" spans="1:4" hidden="1">
      <c r="A83" s="43" t="s">
        <v>42</v>
      </c>
      <c r="D83">
        <v>2018</v>
      </c>
    </row>
    <row r="84" spans="1:4" hidden="1">
      <c r="A84" s="43" t="s">
        <v>43</v>
      </c>
      <c r="D84">
        <f>+D83+1</f>
        <v>2019</v>
      </c>
    </row>
    <row r="85" spans="1:4" hidden="1">
      <c r="A85" s="43" t="s">
        <v>44</v>
      </c>
    </row>
    <row r="86" spans="1:4" hidden="1">
      <c r="A86" s="43" t="s">
        <v>45</v>
      </c>
    </row>
    <row r="87" spans="1:4" hidden="1">
      <c r="A87" s="43" t="s">
        <v>46</v>
      </c>
    </row>
    <row r="88" spans="1:4" hidden="1">
      <c r="A88" s="43" t="s">
        <v>47</v>
      </c>
    </row>
    <row r="89" spans="1:4" hidden="1">
      <c r="A89" s="43" t="s">
        <v>48</v>
      </c>
    </row>
    <row r="90" spans="1:4" hidden="1">
      <c r="A90" s="43" t="s">
        <v>49</v>
      </c>
    </row>
    <row r="91" spans="1:4" hidden="1">
      <c r="A91" s="43" t="s">
        <v>50</v>
      </c>
    </row>
    <row r="92" spans="1:4" hidden="1">
      <c r="A92" s="43" t="s">
        <v>51</v>
      </c>
    </row>
    <row r="93" spans="1:4" hidden="1">
      <c r="A93" s="43" t="s">
        <v>52</v>
      </c>
    </row>
    <row r="94" spans="1:4" hidden="1">
      <c r="A94" s="43" t="s">
        <v>53</v>
      </c>
    </row>
    <row r="95" spans="1:4" hidden="1">
      <c r="A95" s="43" t="s">
        <v>54</v>
      </c>
    </row>
    <row r="96" spans="1:4" hidden="1">
      <c r="A96" s="43" t="s">
        <v>55</v>
      </c>
    </row>
    <row r="97" spans="1:1" hidden="1">
      <c r="A97" s="43" t="s">
        <v>56</v>
      </c>
    </row>
    <row r="98" spans="1:1" hidden="1">
      <c r="A98" s="43" t="s">
        <v>57</v>
      </c>
    </row>
    <row r="99" spans="1:1" hidden="1">
      <c r="A99" s="43" t="s">
        <v>58</v>
      </c>
    </row>
    <row r="100" spans="1:1" hidden="1">
      <c r="A100" s="43" t="s">
        <v>59</v>
      </c>
    </row>
    <row r="101" spans="1:1" hidden="1">
      <c r="A101" s="43" t="s">
        <v>60</v>
      </c>
    </row>
    <row r="102" spans="1:1" hidden="1">
      <c r="A102" s="43" t="s">
        <v>61</v>
      </c>
    </row>
    <row r="103" spans="1:1" hidden="1">
      <c r="A103" s="43" t="s">
        <v>62</v>
      </c>
    </row>
    <row r="104" spans="1:1" hidden="1">
      <c r="A104" s="43" t="s">
        <v>63</v>
      </c>
    </row>
    <row r="105" spans="1:1" hidden="1">
      <c r="A105" s="43" t="s">
        <v>64</v>
      </c>
    </row>
    <row r="106" spans="1:1" hidden="1">
      <c r="A106" s="43" t="s">
        <v>65</v>
      </c>
    </row>
    <row r="107" spans="1:1" hidden="1">
      <c r="A107" s="43" t="s">
        <v>66</v>
      </c>
    </row>
    <row r="108" spans="1:1" hidden="1">
      <c r="A108" s="43" t="s">
        <v>67</v>
      </c>
    </row>
    <row r="109" spans="1:1" hidden="1">
      <c r="A109" s="43" t="s">
        <v>68</v>
      </c>
    </row>
    <row r="110" spans="1:1" hidden="1">
      <c r="A110" s="43" t="s">
        <v>103</v>
      </c>
    </row>
    <row r="111" spans="1:1" hidden="1">
      <c r="A111" s="43" t="s">
        <v>69</v>
      </c>
    </row>
    <row r="112" spans="1:1" hidden="1">
      <c r="A112" s="43" t="s">
        <v>70</v>
      </c>
    </row>
    <row r="113" spans="1:1" hidden="1">
      <c r="A113" s="43" t="s">
        <v>71</v>
      </c>
    </row>
    <row r="114" spans="1:1" hidden="1">
      <c r="A114" s="43" t="s">
        <v>72</v>
      </c>
    </row>
    <row r="115" spans="1:1" hidden="1">
      <c r="A115" s="43" t="s">
        <v>73</v>
      </c>
    </row>
    <row r="116" spans="1:1" hidden="1">
      <c r="A116" s="43" t="s">
        <v>74</v>
      </c>
    </row>
    <row r="117" spans="1:1" hidden="1">
      <c r="A117" s="43" t="s">
        <v>75</v>
      </c>
    </row>
    <row r="118" spans="1:1" hidden="1">
      <c r="A118" s="43" t="s">
        <v>76</v>
      </c>
    </row>
    <row r="119" spans="1:1" hidden="1">
      <c r="A119" s="43" t="s">
        <v>114</v>
      </c>
    </row>
    <row r="120" spans="1:1" hidden="1">
      <c r="A120" s="43" t="s">
        <v>77</v>
      </c>
    </row>
    <row r="121" spans="1:1" hidden="1">
      <c r="A121" s="43" t="s">
        <v>78</v>
      </c>
    </row>
    <row r="122" spans="1:1" hidden="1">
      <c r="A122" s="43" t="s">
        <v>79</v>
      </c>
    </row>
    <row r="123" spans="1:1" hidden="1">
      <c r="A123" s="43" t="s">
        <v>80</v>
      </c>
    </row>
    <row r="124" spans="1:1" hidden="1">
      <c r="A124" s="43" t="s">
        <v>81</v>
      </c>
    </row>
    <row r="125" spans="1:1" hidden="1">
      <c r="A125" s="43" t="s">
        <v>82</v>
      </c>
    </row>
    <row r="126" spans="1:1" hidden="1">
      <c r="A126" s="43" t="s">
        <v>83</v>
      </c>
    </row>
    <row r="127" spans="1:1" hidden="1">
      <c r="A127" s="43" t="s">
        <v>84</v>
      </c>
    </row>
    <row r="128" spans="1:1" hidden="1">
      <c r="A128" s="43" t="s">
        <v>85</v>
      </c>
    </row>
    <row r="129" spans="1:1" hidden="1">
      <c r="A129" s="43" t="s">
        <v>86</v>
      </c>
    </row>
  </sheetData>
  <sheetProtection password="C3D8" sheet="1" objects="1" scenarios="1" selectLockedCells="1"/>
  <mergeCells count="4">
    <mergeCell ref="A12:F12"/>
    <mergeCell ref="A6:C6"/>
    <mergeCell ref="B8:C8"/>
    <mergeCell ref="B10:C10"/>
  </mergeCells>
  <phoneticPr fontId="4" type="noConversion"/>
  <dataValidations count="4">
    <dataValidation type="list" allowBlank="1" showInputMessage="1" showErrorMessage="1" sqref="C14:C45">
      <formula1>Types</formula1>
    </dataValidation>
    <dataValidation type="list" allowBlank="1" showInputMessage="1" showErrorMessage="1" error="Sorry, you must choose an item from the list!" promptTitle="Please choose from the list" sqref="B10:C10">
      <formula1>$A$76:$A$129</formula1>
    </dataValidation>
    <dataValidation type="list" allowBlank="1" showInputMessage="1" showErrorMessage="1" sqref="D6">
      <formula1>$C$63:$C$75</formula1>
    </dataValidation>
    <dataValidation type="list" allowBlank="1" showInputMessage="1" showErrorMessage="1" sqref="K6">
      <formula1>$D$83:$D$84</formula1>
    </dataValidation>
  </dataValidations>
  <printOptions gridLines="1"/>
  <pageMargins left="0.25" right="0.25" top="1.1299999999999999" bottom="0.74" header="0.5" footer="0.5"/>
  <pageSetup scale="94" orientation="portrait" r:id="rId1"/>
  <headerFooter alignWithMargins="0">
    <oddHeader>&amp;C&amp;"Arial,Bold"&amp;12
KINGSTON GENERAL HOSPITAL
CALL STIPEND RECORD</oddHeader>
    <oddFooter>&amp;L&amp;"Arial,Bold"&amp;8&amp;D&amp;R&amp;Z&amp;F</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5"/>
  <sheetViews>
    <sheetView topLeftCell="A2" workbookViewId="0">
      <selection activeCell="D15" sqref="D15"/>
    </sheetView>
  </sheetViews>
  <sheetFormatPr defaultRowHeight="12.75"/>
  <cols>
    <col min="1" max="1" width="3.28515625" style="1" customWidth="1"/>
    <col min="2" max="2" width="99.7109375" bestFit="1" customWidth="1"/>
  </cols>
  <sheetData>
    <row r="2" spans="1:3" ht="21">
      <c r="A2" s="121" t="s">
        <v>107</v>
      </c>
      <c r="B2" s="121"/>
      <c r="C2" s="121"/>
    </row>
    <row r="3" spans="1:3" ht="13.5" thickBot="1"/>
    <row r="4" spans="1:3" ht="13.5" thickBot="1">
      <c r="A4" s="17" t="s">
        <v>113</v>
      </c>
      <c r="B4" t="s">
        <v>108</v>
      </c>
      <c r="C4" s="85" t="s">
        <v>118</v>
      </c>
    </row>
    <row r="5" spans="1:3">
      <c r="A5" s="17" t="s">
        <v>113</v>
      </c>
      <c r="B5" t="s">
        <v>109</v>
      </c>
    </row>
    <row r="8" spans="1:3">
      <c r="A8" s="17" t="s">
        <v>113</v>
      </c>
      <c r="B8" t="s">
        <v>110</v>
      </c>
    </row>
    <row r="13" spans="1:3">
      <c r="A13" s="17" t="s">
        <v>113</v>
      </c>
      <c r="B13" t="s">
        <v>111</v>
      </c>
    </row>
    <row r="23" spans="1:2">
      <c r="A23" s="17" t="s">
        <v>113</v>
      </c>
      <c r="B23" s="86" t="s">
        <v>119</v>
      </c>
    </row>
    <row r="24" spans="1:2">
      <c r="A24" s="17"/>
      <c r="B24" s="1" t="s">
        <v>120</v>
      </c>
    </row>
    <row r="25" spans="1:2">
      <c r="A25" s="17" t="s">
        <v>113</v>
      </c>
      <c r="B25" t="s">
        <v>112</v>
      </c>
    </row>
  </sheetData>
  <sheetProtection password="C3D8" sheet="1" objects="1" scenarios="1"/>
  <mergeCells count="1">
    <mergeCell ref="A2:C2"/>
  </mergeCells>
  <phoneticPr fontId="4" type="noConversion"/>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workbookViewId="0">
      <selection activeCell="D5" sqref="D5"/>
    </sheetView>
  </sheetViews>
  <sheetFormatPr defaultRowHeight="12.75"/>
  <cols>
    <col min="2" max="2" width="22.85546875" customWidth="1"/>
    <col min="3" max="3" width="23" customWidth="1"/>
    <col min="4" max="4" width="22.5703125" customWidth="1"/>
    <col min="5" max="5" width="33" customWidth="1"/>
    <col min="6" max="6" width="29.85546875" customWidth="1"/>
    <col min="7" max="7" width="15.28515625" bestFit="1" customWidth="1"/>
    <col min="8" max="8" width="16.28515625" bestFit="1" customWidth="1"/>
  </cols>
  <sheetData>
    <row r="1" spans="1:8" ht="15.75">
      <c r="A1" s="54" t="s">
        <v>121</v>
      </c>
      <c r="B1" s="49"/>
      <c r="C1" s="49"/>
      <c r="D1" s="50"/>
      <c r="E1" s="50"/>
      <c r="F1" s="50"/>
    </row>
    <row r="2" spans="1:8" ht="15">
      <c r="A2" s="48"/>
      <c r="B2" s="49"/>
      <c r="C2" s="49"/>
      <c r="D2" s="50"/>
      <c r="E2" s="50"/>
      <c r="F2" s="50"/>
    </row>
    <row r="3" spans="1:8" ht="18.75" customHeight="1">
      <c r="A3" s="58"/>
      <c r="B3" s="122" t="s">
        <v>94</v>
      </c>
      <c r="C3" s="123"/>
      <c r="D3" s="68" t="s">
        <v>95</v>
      </c>
      <c r="E3" s="56" t="s">
        <v>104</v>
      </c>
      <c r="F3" s="69"/>
    </row>
    <row r="4" spans="1:8" ht="15.75">
      <c r="A4" s="57" t="s">
        <v>96</v>
      </c>
      <c r="B4" s="55" t="s">
        <v>97</v>
      </c>
      <c r="C4" s="55" t="s">
        <v>98</v>
      </c>
      <c r="D4" s="75" t="s">
        <v>105</v>
      </c>
      <c r="E4" s="75" t="s">
        <v>106</v>
      </c>
      <c r="F4" s="115" t="s">
        <v>99</v>
      </c>
    </row>
    <row r="5" spans="1:8" ht="15">
      <c r="A5" s="72">
        <v>1</v>
      </c>
      <c r="B5" s="76">
        <v>43282</v>
      </c>
      <c r="C5" s="82">
        <v>43311</v>
      </c>
      <c r="D5" s="106">
        <f>+C5+14</f>
        <v>43325</v>
      </c>
      <c r="E5" s="112">
        <f>+D5+4</f>
        <v>43329</v>
      </c>
      <c r="F5" s="109">
        <f>+E5+7</f>
        <v>43336</v>
      </c>
      <c r="G5" s="80"/>
    </row>
    <row r="6" spans="1:8" ht="15">
      <c r="A6" s="73">
        <v>2</v>
      </c>
      <c r="B6" s="77">
        <f>+C5+1</f>
        <v>43312</v>
      </c>
      <c r="C6" s="78">
        <v>43339</v>
      </c>
      <c r="D6" s="107">
        <f t="shared" ref="D6:D17" si="0">+C6+14</f>
        <v>43353</v>
      </c>
      <c r="E6" s="113">
        <f t="shared" ref="E6:E16" si="1">+D6+4</f>
        <v>43357</v>
      </c>
      <c r="F6" s="110">
        <f t="shared" ref="F6:F16" si="2">+E6+7</f>
        <v>43364</v>
      </c>
      <c r="G6" s="80"/>
      <c r="H6" s="81"/>
    </row>
    <row r="7" spans="1:8" ht="15">
      <c r="A7" s="73">
        <v>3</v>
      </c>
      <c r="B7" s="77">
        <f t="shared" ref="B7:B17" si="3">+C6+1</f>
        <v>43340</v>
      </c>
      <c r="C7" s="78">
        <v>43367</v>
      </c>
      <c r="D7" s="107">
        <f t="shared" si="0"/>
        <v>43381</v>
      </c>
      <c r="E7" s="113">
        <f t="shared" si="1"/>
        <v>43385</v>
      </c>
      <c r="F7" s="110">
        <f t="shared" si="2"/>
        <v>43392</v>
      </c>
      <c r="G7" s="80"/>
      <c r="H7" s="81"/>
    </row>
    <row r="8" spans="1:8" ht="15">
      <c r="A8" s="73">
        <v>4</v>
      </c>
      <c r="B8" s="77">
        <f t="shared" si="3"/>
        <v>43368</v>
      </c>
      <c r="C8" s="78">
        <v>43395</v>
      </c>
      <c r="D8" s="107">
        <f t="shared" si="0"/>
        <v>43409</v>
      </c>
      <c r="E8" s="113">
        <f t="shared" si="1"/>
        <v>43413</v>
      </c>
      <c r="F8" s="110">
        <f t="shared" si="2"/>
        <v>43420</v>
      </c>
      <c r="G8" s="80"/>
      <c r="H8" s="81"/>
    </row>
    <row r="9" spans="1:8" ht="15">
      <c r="A9" s="73">
        <v>5</v>
      </c>
      <c r="B9" s="77">
        <f t="shared" si="3"/>
        <v>43396</v>
      </c>
      <c r="C9" s="78">
        <v>43423</v>
      </c>
      <c r="D9" s="107">
        <f t="shared" si="0"/>
        <v>43437</v>
      </c>
      <c r="E9" s="113">
        <f t="shared" si="1"/>
        <v>43441</v>
      </c>
      <c r="F9" s="110">
        <f t="shared" si="2"/>
        <v>43448</v>
      </c>
      <c r="G9" s="80"/>
      <c r="H9" s="81"/>
    </row>
    <row r="10" spans="1:8" ht="15">
      <c r="A10" s="73">
        <v>6</v>
      </c>
      <c r="B10" s="77">
        <f t="shared" si="3"/>
        <v>43424</v>
      </c>
      <c r="C10" s="78">
        <v>43451</v>
      </c>
      <c r="D10" s="107">
        <f t="shared" si="0"/>
        <v>43465</v>
      </c>
      <c r="E10" s="113">
        <f t="shared" si="1"/>
        <v>43469</v>
      </c>
      <c r="F10" s="110">
        <f t="shared" si="2"/>
        <v>43476</v>
      </c>
      <c r="G10" s="80"/>
      <c r="H10" s="81"/>
    </row>
    <row r="11" spans="1:8" ht="15">
      <c r="A11" s="73">
        <v>7</v>
      </c>
      <c r="B11" s="77">
        <f t="shared" si="3"/>
        <v>43452</v>
      </c>
      <c r="C11" s="78">
        <v>43479</v>
      </c>
      <c r="D11" s="107">
        <f t="shared" si="0"/>
        <v>43493</v>
      </c>
      <c r="E11" s="113">
        <f t="shared" si="1"/>
        <v>43497</v>
      </c>
      <c r="F11" s="110">
        <f t="shared" si="2"/>
        <v>43504</v>
      </c>
      <c r="G11" s="80"/>
      <c r="H11" s="81"/>
    </row>
    <row r="12" spans="1:8" ht="15">
      <c r="A12" s="73">
        <v>8</v>
      </c>
      <c r="B12" s="77">
        <f t="shared" si="3"/>
        <v>43480</v>
      </c>
      <c r="C12" s="78">
        <v>43507</v>
      </c>
      <c r="D12" s="107">
        <f t="shared" si="0"/>
        <v>43521</v>
      </c>
      <c r="E12" s="113">
        <f t="shared" si="1"/>
        <v>43525</v>
      </c>
      <c r="F12" s="110">
        <f t="shared" si="2"/>
        <v>43532</v>
      </c>
      <c r="G12" s="80"/>
      <c r="H12" s="81"/>
    </row>
    <row r="13" spans="1:8" ht="15">
      <c r="A13" s="73">
        <v>9</v>
      </c>
      <c r="B13" s="77">
        <f t="shared" si="3"/>
        <v>43508</v>
      </c>
      <c r="C13" s="78">
        <v>43535</v>
      </c>
      <c r="D13" s="107">
        <f t="shared" si="0"/>
        <v>43549</v>
      </c>
      <c r="E13" s="113">
        <f t="shared" si="1"/>
        <v>43553</v>
      </c>
      <c r="F13" s="110">
        <f t="shared" si="2"/>
        <v>43560</v>
      </c>
      <c r="G13" s="80"/>
      <c r="H13" s="81"/>
    </row>
    <row r="14" spans="1:8" ht="15">
      <c r="A14" s="73">
        <v>10</v>
      </c>
      <c r="B14" s="77">
        <f t="shared" si="3"/>
        <v>43536</v>
      </c>
      <c r="C14" s="78">
        <v>43563</v>
      </c>
      <c r="D14" s="107">
        <f t="shared" si="0"/>
        <v>43577</v>
      </c>
      <c r="E14" s="113">
        <f t="shared" si="1"/>
        <v>43581</v>
      </c>
      <c r="F14" s="110">
        <f t="shared" si="2"/>
        <v>43588</v>
      </c>
      <c r="G14" s="80"/>
      <c r="H14" s="81"/>
    </row>
    <row r="15" spans="1:8" ht="15">
      <c r="A15" s="73">
        <v>11</v>
      </c>
      <c r="B15" s="77">
        <f t="shared" si="3"/>
        <v>43564</v>
      </c>
      <c r="C15" s="78">
        <v>43591</v>
      </c>
      <c r="D15" s="107">
        <f t="shared" si="0"/>
        <v>43605</v>
      </c>
      <c r="E15" s="113">
        <f t="shared" si="1"/>
        <v>43609</v>
      </c>
      <c r="F15" s="110">
        <f t="shared" si="2"/>
        <v>43616</v>
      </c>
      <c r="G15" s="80"/>
      <c r="H15" s="81"/>
    </row>
    <row r="16" spans="1:8" ht="15">
      <c r="A16" s="73">
        <v>12</v>
      </c>
      <c r="B16" s="77">
        <f t="shared" si="3"/>
        <v>43592</v>
      </c>
      <c r="C16" s="78">
        <v>43619</v>
      </c>
      <c r="D16" s="107">
        <f t="shared" si="0"/>
        <v>43633</v>
      </c>
      <c r="E16" s="113">
        <f t="shared" si="1"/>
        <v>43637</v>
      </c>
      <c r="F16" s="110">
        <f t="shared" si="2"/>
        <v>43644</v>
      </c>
      <c r="G16" s="80"/>
      <c r="H16" s="81"/>
    </row>
    <row r="17" spans="1:8" ht="15">
      <c r="A17" s="74">
        <v>13</v>
      </c>
      <c r="B17" s="79">
        <f t="shared" si="3"/>
        <v>43620</v>
      </c>
      <c r="C17" s="105">
        <v>43646</v>
      </c>
      <c r="D17" s="108">
        <f t="shared" si="0"/>
        <v>43660</v>
      </c>
      <c r="E17" s="114">
        <f>+D17+5</f>
        <v>43665</v>
      </c>
      <c r="F17" s="111">
        <f>+E17+7</f>
        <v>43672</v>
      </c>
      <c r="G17" s="80"/>
      <c r="H17" s="81"/>
    </row>
    <row r="18" spans="1:8" ht="15">
      <c r="A18" s="48"/>
      <c r="B18" s="51" t="s">
        <v>124</v>
      </c>
      <c r="C18" s="52"/>
      <c r="D18" s="48"/>
      <c r="E18" s="48"/>
      <c r="F18" s="48"/>
    </row>
    <row r="19" spans="1:8" ht="15.75">
      <c r="A19" s="48"/>
      <c r="B19" s="48"/>
      <c r="C19" s="61" t="s">
        <v>100</v>
      </c>
      <c r="D19" s="48"/>
      <c r="E19" s="48"/>
      <c r="F19" s="48"/>
    </row>
    <row r="20" spans="1:8" ht="15">
      <c r="A20" s="48"/>
      <c r="B20" s="48"/>
      <c r="C20" s="48"/>
      <c r="D20" s="48"/>
      <c r="E20" s="48"/>
      <c r="F20" s="48"/>
    </row>
    <row r="21" spans="1:8" ht="15.75">
      <c r="A21" s="53"/>
      <c r="B21" s="53"/>
      <c r="C21" s="62" t="s">
        <v>102</v>
      </c>
      <c r="D21" s="53"/>
      <c r="E21" s="53"/>
      <c r="F21" s="53"/>
    </row>
    <row r="22" spans="1:8" ht="15.75">
      <c r="C22" s="62" t="s">
        <v>101</v>
      </c>
    </row>
  </sheetData>
  <sheetProtection password="C3D8" sheet="1" objects="1" scenarios="1" selectLockedCells="1"/>
  <mergeCells count="1">
    <mergeCell ref="B3:C3"/>
  </mergeCells>
  <phoneticPr fontId="4" type="noConversion"/>
  <pageMargins left="0.75" right="0.75" top="1" bottom="1" header="0.5" footer="0.5"/>
  <pageSetup scale="6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123"/>
  <sheetViews>
    <sheetView workbookViewId="0">
      <selection activeCell="J10" sqref="J10"/>
    </sheetView>
  </sheetViews>
  <sheetFormatPr defaultRowHeight="12.75"/>
  <cols>
    <col min="1" max="1" width="6.7109375" customWidth="1"/>
    <col min="2" max="2" width="10.7109375" customWidth="1"/>
    <col min="6" max="6" width="4.7109375" customWidth="1"/>
    <col min="7" max="8" width="9.7109375" customWidth="1"/>
    <col min="10" max="10" width="30.42578125" customWidth="1"/>
  </cols>
  <sheetData>
    <row r="1" spans="1:12">
      <c r="A1" s="8">
        <f>VALUE(Input!$F$8)</f>
        <v>123456</v>
      </c>
      <c r="B1" s="18" t="str">
        <f t="shared" ref="B1:B30" si="0">VLOOKUP(H1,$J$1:$K$7,2,FALSE)</f>
        <v>z</v>
      </c>
      <c r="C1" s="18"/>
      <c r="D1" s="18"/>
      <c r="E1" s="18">
        <f>VLOOKUP(H1,$J$1:$L$7,3,FALSE)</f>
        <v>0</v>
      </c>
      <c r="F1" s="8"/>
      <c r="G1" s="47">
        <f>+Input!B14</f>
        <v>43282</v>
      </c>
      <c r="H1" s="10" t="str">
        <f>+Input!C14</f>
        <v>none</v>
      </c>
      <c r="J1" s="19" t="s">
        <v>17</v>
      </c>
      <c r="K1" t="s">
        <v>19</v>
      </c>
    </row>
    <row r="2" spans="1:12">
      <c r="A2" s="8">
        <f>VALUE(Input!$F$8)</f>
        <v>123456</v>
      </c>
      <c r="B2" s="18" t="str">
        <f t="shared" si="0"/>
        <v>z</v>
      </c>
      <c r="C2" s="18"/>
      <c r="D2" s="18"/>
      <c r="E2" s="18">
        <f t="shared" ref="E2:E30" si="1">VLOOKUP(H2,$J$1:$L$7,3,FALSE)</f>
        <v>0</v>
      </c>
      <c r="F2" s="8"/>
      <c r="G2" s="47">
        <f>+Input!B15</f>
        <v>43283</v>
      </c>
      <c r="H2" s="10" t="str">
        <f>+Input!C15</f>
        <v>none</v>
      </c>
      <c r="J2" s="15" t="s">
        <v>28</v>
      </c>
      <c r="K2">
        <v>2051</v>
      </c>
      <c r="L2">
        <v>1</v>
      </c>
    </row>
    <row r="3" spans="1:12">
      <c r="A3" s="8">
        <f>VALUE(Input!$F$8)</f>
        <v>123456</v>
      </c>
      <c r="B3" s="18" t="str">
        <f t="shared" si="0"/>
        <v>z</v>
      </c>
      <c r="C3" s="18"/>
      <c r="D3" s="18"/>
      <c r="E3" s="18">
        <f t="shared" si="1"/>
        <v>0</v>
      </c>
      <c r="F3" s="8"/>
      <c r="G3" s="47">
        <f>+Input!B16</f>
        <v>43284</v>
      </c>
      <c r="H3" s="10" t="str">
        <f>+Input!C16</f>
        <v>none</v>
      </c>
      <c r="J3" s="15" t="s">
        <v>21</v>
      </c>
      <c r="K3">
        <v>2052</v>
      </c>
      <c r="L3">
        <v>1</v>
      </c>
    </row>
    <row r="4" spans="1:12">
      <c r="A4" s="8">
        <f>VALUE(Input!$F$8)</f>
        <v>123456</v>
      </c>
      <c r="B4" s="18" t="str">
        <f t="shared" si="0"/>
        <v>z</v>
      </c>
      <c r="C4" s="18"/>
      <c r="D4" s="18"/>
      <c r="E4" s="18">
        <f t="shared" si="1"/>
        <v>0</v>
      </c>
      <c r="F4" s="8"/>
      <c r="G4" s="47">
        <f>+Input!B17</f>
        <v>43285</v>
      </c>
      <c r="H4" s="10" t="str">
        <f>+Input!C17</f>
        <v>none</v>
      </c>
      <c r="J4" s="15" t="s">
        <v>27</v>
      </c>
      <c r="K4">
        <v>2053</v>
      </c>
      <c r="L4">
        <v>1</v>
      </c>
    </row>
    <row r="5" spans="1:12">
      <c r="A5" s="8">
        <f>VALUE(Input!$F$8)</f>
        <v>123456</v>
      </c>
      <c r="B5" s="18" t="str">
        <f t="shared" si="0"/>
        <v>z</v>
      </c>
      <c r="C5" s="18"/>
      <c r="D5" s="18"/>
      <c r="E5" s="18">
        <f t="shared" si="1"/>
        <v>0</v>
      </c>
      <c r="F5" s="8"/>
      <c r="G5" s="47">
        <f>+Input!B18</f>
        <v>43286</v>
      </c>
      <c r="H5" s="10" t="str">
        <f>+Input!C18</f>
        <v>none</v>
      </c>
      <c r="J5" s="15" t="s">
        <v>22</v>
      </c>
      <c r="K5">
        <v>2054</v>
      </c>
      <c r="L5">
        <v>1</v>
      </c>
    </row>
    <row r="6" spans="1:12">
      <c r="A6" s="8">
        <f>VALUE(Input!$F$8)</f>
        <v>123456</v>
      </c>
      <c r="B6" s="18" t="str">
        <f t="shared" si="0"/>
        <v>z</v>
      </c>
      <c r="C6" s="18"/>
      <c r="D6" s="18"/>
      <c r="E6" s="18">
        <f t="shared" si="1"/>
        <v>0</v>
      </c>
      <c r="F6" s="8"/>
      <c r="G6" s="47">
        <f>+Input!B19</f>
        <v>43287</v>
      </c>
      <c r="H6" s="10" t="str">
        <f>+Input!C19</f>
        <v>none</v>
      </c>
      <c r="J6" s="15" t="s">
        <v>25</v>
      </c>
      <c r="K6" t="s">
        <v>31</v>
      </c>
    </row>
    <row r="7" spans="1:12">
      <c r="A7" s="8">
        <f>VALUE(Input!$F$8)</f>
        <v>123456</v>
      </c>
      <c r="B7" s="18" t="str">
        <f t="shared" si="0"/>
        <v>z</v>
      </c>
      <c r="C7" s="18"/>
      <c r="D7" s="18"/>
      <c r="E7" s="18">
        <f t="shared" si="1"/>
        <v>0</v>
      </c>
      <c r="F7" s="8"/>
      <c r="G7" s="47">
        <f>+Input!B20</f>
        <v>43288</v>
      </c>
      <c r="H7" s="10" t="str">
        <f>+Input!C20</f>
        <v>none</v>
      </c>
      <c r="J7" s="15" t="s">
        <v>26</v>
      </c>
      <c r="K7" t="s">
        <v>32</v>
      </c>
    </row>
    <row r="8" spans="1:12">
      <c r="A8" s="8">
        <f>VALUE(Input!$F$8)</f>
        <v>123456</v>
      </c>
      <c r="B8" s="18" t="str">
        <f t="shared" si="0"/>
        <v>z</v>
      </c>
      <c r="C8" s="18"/>
      <c r="D8" s="18"/>
      <c r="E8" s="18">
        <f t="shared" si="1"/>
        <v>0</v>
      </c>
      <c r="F8" s="8"/>
      <c r="G8" s="47">
        <f>+Input!B21</f>
        <v>43289</v>
      </c>
      <c r="H8" s="10" t="str">
        <f>+Input!C21</f>
        <v>none</v>
      </c>
    </row>
    <row r="9" spans="1:12">
      <c r="A9" s="8">
        <f>VALUE(Input!$F$8)</f>
        <v>123456</v>
      </c>
      <c r="B9" s="18" t="str">
        <f t="shared" si="0"/>
        <v>z</v>
      </c>
      <c r="C9" s="18"/>
      <c r="D9" s="18"/>
      <c r="E9" s="18">
        <f t="shared" si="1"/>
        <v>0</v>
      </c>
      <c r="F9" s="8"/>
      <c r="G9" s="47">
        <f>+Input!B22</f>
        <v>43290</v>
      </c>
      <c r="H9" s="10" t="str">
        <f>+Input!C22</f>
        <v>none</v>
      </c>
    </row>
    <row r="10" spans="1:12">
      <c r="A10" s="8">
        <f>VALUE(Input!$F$8)</f>
        <v>123456</v>
      </c>
      <c r="B10" s="18" t="str">
        <f t="shared" si="0"/>
        <v>z</v>
      </c>
      <c r="C10" s="18"/>
      <c r="D10" s="18"/>
      <c r="E10" s="18">
        <f t="shared" si="1"/>
        <v>0</v>
      </c>
      <c r="F10" s="8"/>
      <c r="G10" s="47">
        <f>+Input!B23</f>
        <v>43291</v>
      </c>
      <c r="H10" s="10" t="str">
        <f>+Input!C23</f>
        <v>none</v>
      </c>
      <c r="J10" s="87" t="s">
        <v>122</v>
      </c>
      <c r="K10" t="s">
        <v>30</v>
      </c>
    </row>
    <row r="11" spans="1:12">
      <c r="A11" s="8">
        <f>VALUE(Input!$F$8)</f>
        <v>123456</v>
      </c>
      <c r="B11" s="18" t="str">
        <f t="shared" si="0"/>
        <v>z</v>
      </c>
      <c r="C11" s="18"/>
      <c r="D11" s="18"/>
      <c r="E11" s="18">
        <f t="shared" si="1"/>
        <v>0</v>
      </c>
      <c r="F11" s="8"/>
      <c r="G11" s="47">
        <f>+Input!B24</f>
        <v>43292</v>
      </c>
      <c r="H11" s="10" t="str">
        <f>+Input!C24</f>
        <v>none</v>
      </c>
    </row>
    <row r="12" spans="1:12">
      <c r="A12" s="8">
        <f>VALUE(Input!$F$8)</f>
        <v>123456</v>
      </c>
      <c r="B12" s="18" t="str">
        <f t="shared" si="0"/>
        <v>z</v>
      </c>
      <c r="C12" s="18"/>
      <c r="D12" s="18"/>
      <c r="E12" s="18">
        <f t="shared" si="1"/>
        <v>0</v>
      </c>
      <c r="F12" s="8"/>
      <c r="G12" s="47">
        <f>+Input!B25</f>
        <v>43293</v>
      </c>
      <c r="H12" s="10" t="str">
        <f>+Input!C25</f>
        <v>none</v>
      </c>
    </row>
    <row r="13" spans="1:12">
      <c r="A13" s="8">
        <f>VALUE(Input!$F$8)</f>
        <v>123456</v>
      </c>
      <c r="B13" s="18" t="str">
        <f t="shared" si="0"/>
        <v>z</v>
      </c>
      <c r="C13" s="18"/>
      <c r="D13" s="18"/>
      <c r="E13" s="18">
        <f t="shared" si="1"/>
        <v>0</v>
      </c>
      <c r="F13" s="8"/>
      <c r="G13" s="47">
        <f>+Input!B26</f>
        <v>43294</v>
      </c>
      <c r="H13" s="10" t="str">
        <f>+Input!C26</f>
        <v>none</v>
      </c>
    </row>
    <row r="14" spans="1:12">
      <c r="A14" s="8">
        <f>VALUE(Input!$F$8)</f>
        <v>123456</v>
      </c>
      <c r="B14" s="18" t="str">
        <f t="shared" si="0"/>
        <v>z</v>
      </c>
      <c r="C14" s="18"/>
      <c r="D14" s="18"/>
      <c r="E14" s="18">
        <f t="shared" si="1"/>
        <v>0</v>
      </c>
      <c r="F14" s="8"/>
      <c r="G14" s="47">
        <f>+Input!B27</f>
        <v>43295</v>
      </c>
      <c r="H14" s="10" t="str">
        <f>+Input!C27</f>
        <v>none</v>
      </c>
    </row>
    <row r="15" spans="1:12" ht="13.5" thickBot="1">
      <c r="A15" s="8">
        <f>VALUE(Input!$F$8)</f>
        <v>123456</v>
      </c>
      <c r="B15" s="18" t="str">
        <f t="shared" si="0"/>
        <v>z</v>
      </c>
      <c r="C15" s="18"/>
      <c r="D15" s="18"/>
      <c r="E15" s="18">
        <f t="shared" si="1"/>
        <v>0</v>
      </c>
      <c r="F15" s="8"/>
      <c r="G15" s="47">
        <f>+Input!B28</f>
        <v>43296</v>
      </c>
      <c r="H15" s="10" t="str">
        <f>+Input!C28</f>
        <v>none</v>
      </c>
    </row>
    <row r="16" spans="1:12">
      <c r="A16" s="8">
        <f>VALUE(Input!$F$8)</f>
        <v>123456</v>
      </c>
      <c r="B16" s="18" t="str">
        <f t="shared" si="0"/>
        <v>z</v>
      </c>
      <c r="C16" s="18"/>
      <c r="D16" s="18"/>
      <c r="E16" s="18">
        <f t="shared" si="1"/>
        <v>0</v>
      </c>
      <c r="F16" s="8"/>
      <c r="G16" s="47">
        <f>+Input!B29</f>
        <v>43297</v>
      </c>
      <c r="H16" s="10" t="str">
        <f>+Input!C29</f>
        <v>none</v>
      </c>
      <c r="I16" s="29">
        <v>2051</v>
      </c>
      <c r="J16" s="30">
        <f t="shared" ref="J16:J21" si="2">COUNTIF($B$1:$B$31,I16)</f>
        <v>0</v>
      </c>
    </row>
    <row r="17" spans="1:10">
      <c r="A17" s="8">
        <f>VALUE(Input!$F$8)</f>
        <v>123456</v>
      </c>
      <c r="B17" s="18" t="str">
        <f t="shared" si="0"/>
        <v>z</v>
      </c>
      <c r="C17" s="18"/>
      <c r="D17" s="18"/>
      <c r="E17" s="18">
        <f t="shared" si="1"/>
        <v>0</v>
      </c>
      <c r="F17" s="8"/>
      <c r="G17" s="47">
        <f>+Input!B30</f>
        <v>43298</v>
      </c>
      <c r="H17" s="10" t="str">
        <f>+Input!C30</f>
        <v>none</v>
      </c>
      <c r="I17" s="31">
        <v>2052</v>
      </c>
      <c r="J17" s="26">
        <f t="shared" si="2"/>
        <v>0</v>
      </c>
    </row>
    <row r="18" spans="1:10">
      <c r="A18" s="8">
        <f>VALUE(Input!$F$8)</f>
        <v>123456</v>
      </c>
      <c r="B18" s="18" t="str">
        <f t="shared" si="0"/>
        <v>z</v>
      </c>
      <c r="C18" s="18"/>
      <c r="D18" s="18"/>
      <c r="E18" s="18">
        <f t="shared" si="1"/>
        <v>0</v>
      </c>
      <c r="F18" s="8"/>
      <c r="G18" s="47">
        <f>+Input!B31</f>
        <v>43299</v>
      </c>
      <c r="H18" s="10" t="str">
        <f>+Input!C31</f>
        <v>none</v>
      </c>
      <c r="I18" s="31">
        <v>2053</v>
      </c>
      <c r="J18" s="26">
        <f t="shared" si="2"/>
        <v>0</v>
      </c>
    </row>
    <row r="19" spans="1:10">
      <c r="A19" s="8">
        <f>VALUE(Input!$F$8)</f>
        <v>123456</v>
      </c>
      <c r="B19" s="18" t="str">
        <f t="shared" si="0"/>
        <v>z</v>
      </c>
      <c r="C19" s="18"/>
      <c r="D19" s="18"/>
      <c r="E19" s="18">
        <f t="shared" si="1"/>
        <v>0</v>
      </c>
      <c r="F19" s="8"/>
      <c r="G19" s="47">
        <f>+Input!B32</f>
        <v>43300</v>
      </c>
      <c r="H19" s="10" t="str">
        <f>+Input!C32</f>
        <v>none</v>
      </c>
      <c r="I19" s="31">
        <v>2054</v>
      </c>
      <c r="J19" s="26">
        <f t="shared" si="2"/>
        <v>0</v>
      </c>
    </row>
    <row r="20" spans="1:10">
      <c r="A20" s="8">
        <f>VALUE(Input!$F$8)</f>
        <v>123456</v>
      </c>
      <c r="B20" s="18" t="str">
        <f t="shared" si="0"/>
        <v>z</v>
      </c>
      <c r="C20" s="18"/>
      <c r="D20" s="18"/>
      <c r="E20" s="18">
        <f t="shared" si="1"/>
        <v>0</v>
      </c>
      <c r="F20" s="8"/>
      <c r="G20" s="47">
        <f>+Input!B33</f>
        <v>43301</v>
      </c>
      <c r="H20" s="10" t="str">
        <f>+Input!C33</f>
        <v>none</v>
      </c>
      <c r="I20" s="31" t="s">
        <v>19</v>
      </c>
      <c r="J20" s="26">
        <f t="shared" si="2"/>
        <v>31</v>
      </c>
    </row>
    <row r="21" spans="1:10">
      <c r="A21" s="8">
        <f>VALUE(Input!$F$8)</f>
        <v>123456</v>
      </c>
      <c r="B21" s="18" t="str">
        <f t="shared" si="0"/>
        <v>z</v>
      </c>
      <c r="C21" s="18"/>
      <c r="D21" s="18"/>
      <c r="E21" s="18">
        <f t="shared" si="1"/>
        <v>0</v>
      </c>
      <c r="F21" s="8"/>
      <c r="G21" s="47">
        <f>+Input!B34</f>
        <v>43302</v>
      </c>
      <c r="H21" s="10" t="str">
        <f>+Input!C34</f>
        <v>none</v>
      </c>
      <c r="I21" s="31" t="s">
        <v>31</v>
      </c>
      <c r="J21" s="26">
        <f t="shared" si="2"/>
        <v>0</v>
      </c>
    </row>
    <row r="22" spans="1:10" ht="13.5" thickBot="1">
      <c r="A22" s="8">
        <f>VALUE(Input!$F$8)</f>
        <v>123456</v>
      </c>
      <c r="B22" s="18" t="str">
        <f t="shared" si="0"/>
        <v>z</v>
      </c>
      <c r="C22" s="18"/>
      <c r="D22" s="18"/>
      <c r="E22" s="18">
        <f t="shared" si="1"/>
        <v>0</v>
      </c>
      <c r="F22" s="8"/>
      <c r="G22" s="47">
        <f>+Input!B35</f>
        <v>43303</v>
      </c>
      <c r="H22" s="10" t="str">
        <f>+Input!C35</f>
        <v>none</v>
      </c>
      <c r="I22" s="32" t="s">
        <v>32</v>
      </c>
      <c r="J22" s="28">
        <f>COUNTIF($B$1:$B$3,I22)</f>
        <v>0</v>
      </c>
    </row>
    <row r="23" spans="1:10">
      <c r="A23" s="8">
        <f>VALUE(Input!$F$8)</f>
        <v>123456</v>
      </c>
      <c r="B23" s="18" t="str">
        <f t="shared" si="0"/>
        <v>z</v>
      </c>
      <c r="C23" s="18"/>
      <c r="D23" s="18"/>
      <c r="E23" s="18">
        <f t="shared" si="1"/>
        <v>0</v>
      </c>
      <c r="F23" s="8"/>
      <c r="G23" s="47">
        <f>+Input!B36</f>
        <v>43304</v>
      </c>
      <c r="H23" s="10" t="str">
        <f>+Input!C36</f>
        <v>none</v>
      </c>
    </row>
    <row r="24" spans="1:10">
      <c r="A24" s="8">
        <f>VALUE(Input!$F$8)</f>
        <v>123456</v>
      </c>
      <c r="B24" s="18" t="str">
        <f t="shared" si="0"/>
        <v>z</v>
      </c>
      <c r="C24" s="18"/>
      <c r="D24" s="18"/>
      <c r="E24" s="18">
        <f t="shared" si="1"/>
        <v>0</v>
      </c>
      <c r="F24" s="8"/>
      <c r="G24" s="47">
        <f>+Input!B37</f>
        <v>43305</v>
      </c>
      <c r="H24" s="10" t="str">
        <f>+Input!C37</f>
        <v>none</v>
      </c>
    </row>
    <row r="25" spans="1:10">
      <c r="A25" s="8">
        <f>VALUE(Input!$F$8)</f>
        <v>123456</v>
      </c>
      <c r="B25" s="18" t="str">
        <f t="shared" si="0"/>
        <v>z</v>
      </c>
      <c r="C25" s="18"/>
      <c r="D25" s="18"/>
      <c r="E25" s="18">
        <f t="shared" si="1"/>
        <v>0</v>
      </c>
      <c r="F25" s="8"/>
      <c r="G25" s="47">
        <f>+Input!B38</f>
        <v>43306</v>
      </c>
      <c r="H25" s="10" t="str">
        <f>+Input!C38</f>
        <v>none</v>
      </c>
    </row>
    <row r="26" spans="1:10">
      <c r="A26" s="8">
        <f>VALUE(Input!$F$8)</f>
        <v>123456</v>
      </c>
      <c r="B26" s="18" t="str">
        <f t="shared" si="0"/>
        <v>z</v>
      </c>
      <c r="C26" s="18"/>
      <c r="D26" s="18"/>
      <c r="E26" s="18">
        <f t="shared" si="1"/>
        <v>0</v>
      </c>
      <c r="F26" s="8"/>
      <c r="G26" s="47">
        <f>+Input!B39</f>
        <v>43307</v>
      </c>
      <c r="H26" s="10" t="str">
        <f>+Input!C39</f>
        <v>none</v>
      </c>
    </row>
    <row r="27" spans="1:10">
      <c r="A27" s="8">
        <f>VALUE(Input!$F$8)</f>
        <v>123456</v>
      </c>
      <c r="B27" s="18" t="str">
        <f t="shared" si="0"/>
        <v>z</v>
      </c>
      <c r="C27" s="18"/>
      <c r="D27" s="18"/>
      <c r="E27" s="18">
        <f t="shared" si="1"/>
        <v>0</v>
      </c>
      <c r="F27" s="8"/>
      <c r="G27" s="47">
        <f>+Input!B40</f>
        <v>43308</v>
      </c>
      <c r="H27" s="10" t="str">
        <f>+Input!C40</f>
        <v>none</v>
      </c>
    </row>
    <row r="28" spans="1:10">
      <c r="A28" s="8">
        <f>VALUE(Input!$F$8)</f>
        <v>123456</v>
      </c>
      <c r="B28" s="18" t="str">
        <f t="shared" si="0"/>
        <v>z</v>
      </c>
      <c r="C28" s="18"/>
      <c r="D28" s="18"/>
      <c r="E28" s="18">
        <f t="shared" si="1"/>
        <v>0</v>
      </c>
      <c r="F28" s="8"/>
      <c r="G28" s="47">
        <f>+Input!B41</f>
        <v>43309</v>
      </c>
      <c r="H28" s="10" t="str">
        <f>+Input!C41</f>
        <v>none</v>
      </c>
    </row>
    <row r="29" spans="1:10">
      <c r="A29" s="8">
        <f>VALUE(Input!$F$8)</f>
        <v>123456</v>
      </c>
      <c r="B29" s="18" t="str">
        <f t="shared" si="0"/>
        <v>z</v>
      </c>
      <c r="C29" s="18"/>
      <c r="D29" s="18"/>
      <c r="E29" s="18">
        <f t="shared" si="1"/>
        <v>0</v>
      </c>
      <c r="F29" s="8"/>
      <c r="G29" s="47">
        <f>+Input!B42</f>
        <v>43310</v>
      </c>
      <c r="H29" s="10" t="str">
        <f>+Input!C42</f>
        <v>none</v>
      </c>
    </row>
    <row r="30" spans="1:10">
      <c r="A30" s="8">
        <f>VALUE(Input!$F$8)</f>
        <v>123456</v>
      </c>
      <c r="B30" s="18" t="str">
        <f t="shared" si="0"/>
        <v>z</v>
      </c>
      <c r="C30" s="18"/>
      <c r="D30" s="18"/>
      <c r="E30" s="18">
        <f t="shared" si="1"/>
        <v>0</v>
      </c>
      <c r="F30" s="8"/>
      <c r="G30" s="47">
        <f>+Input!B43</f>
        <v>43311</v>
      </c>
      <c r="H30" s="10" t="str">
        <f>+Input!C43</f>
        <v>none</v>
      </c>
    </row>
    <row r="31" spans="1:10">
      <c r="A31" s="8">
        <f>VALUE(Input!$F$8)</f>
        <v>123456</v>
      </c>
      <c r="B31" s="18" t="str">
        <f>VLOOKUP(H31,$J$1:$K$7,2,FALSE)</f>
        <v>z</v>
      </c>
      <c r="C31" s="18"/>
      <c r="D31" s="18"/>
      <c r="E31" s="18">
        <f>VLOOKUP(H31,$J$1:$L$7,3,FALSE)</f>
        <v>0</v>
      </c>
      <c r="F31" s="8"/>
      <c r="G31" s="47" t="str">
        <f>+Input!B44</f>
        <v xml:space="preserve"> </v>
      </c>
      <c r="H31" s="10" t="str">
        <f>+Input!C44</f>
        <v>none</v>
      </c>
    </row>
    <row r="32" spans="1:10">
      <c r="A32" s="8"/>
      <c r="B32" s="9"/>
      <c r="F32" s="8"/>
      <c r="G32" s="10"/>
      <c r="H32" s="10"/>
    </row>
    <row r="33" spans="1:8">
      <c r="A33" s="8"/>
      <c r="B33" s="9"/>
      <c r="F33" s="8"/>
      <c r="G33" s="10"/>
      <c r="H33" s="10"/>
    </row>
    <row r="34" spans="1:8">
      <c r="A34" s="8"/>
      <c r="B34" s="9"/>
      <c r="F34" s="8"/>
      <c r="G34" s="10"/>
      <c r="H34" s="10"/>
    </row>
    <row r="35" spans="1:8">
      <c r="A35" s="8"/>
      <c r="B35" s="9"/>
      <c r="F35" s="8"/>
      <c r="G35" s="10"/>
      <c r="H35" s="10"/>
    </row>
    <row r="36" spans="1:8">
      <c r="A36" s="8"/>
      <c r="B36" s="9"/>
      <c r="F36" s="8"/>
      <c r="G36" s="10"/>
      <c r="H36" s="10"/>
    </row>
    <row r="37" spans="1:8">
      <c r="A37" s="8"/>
      <c r="B37" s="9"/>
      <c r="F37" s="8"/>
      <c r="G37" s="10"/>
      <c r="H37" s="10"/>
    </row>
    <row r="38" spans="1:8">
      <c r="A38" s="8"/>
      <c r="B38" s="9"/>
      <c r="F38" s="8"/>
      <c r="G38" s="10"/>
      <c r="H38" s="10"/>
    </row>
    <row r="39" spans="1:8">
      <c r="A39" s="8"/>
      <c r="B39" s="9"/>
      <c r="F39" s="8"/>
      <c r="G39" s="10"/>
      <c r="H39" s="10"/>
    </row>
    <row r="40" spans="1:8">
      <c r="A40" s="8"/>
      <c r="B40" s="9"/>
      <c r="F40" s="8"/>
      <c r="G40" s="10"/>
      <c r="H40" s="10"/>
    </row>
    <row r="41" spans="1:8">
      <c r="A41" s="8"/>
      <c r="B41" s="9"/>
      <c r="F41" s="8"/>
      <c r="G41" s="10"/>
      <c r="H41" s="10"/>
    </row>
    <row r="42" spans="1:8">
      <c r="A42" s="8"/>
      <c r="B42" s="9"/>
      <c r="F42" s="8"/>
      <c r="G42" s="10"/>
      <c r="H42" s="10"/>
    </row>
    <row r="43" spans="1:8">
      <c r="A43" s="8"/>
      <c r="B43" s="9"/>
      <c r="F43" s="8"/>
      <c r="G43" s="10"/>
      <c r="H43" s="10"/>
    </row>
    <row r="44" spans="1:8">
      <c r="A44" s="8"/>
      <c r="B44" s="9"/>
      <c r="F44" s="8"/>
      <c r="G44" s="10"/>
      <c r="H44" s="10"/>
    </row>
    <row r="45" spans="1:8">
      <c r="A45" s="8"/>
      <c r="B45" s="9"/>
      <c r="F45" s="8"/>
      <c r="G45" s="10"/>
      <c r="H45" s="10"/>
    </row>
    <row r="46" spans="1:8">
      <c r="A46" s="8"/>
      <c r="B46" s="9"/>
      <c r="F46" s="8"/>
      <c r="G46" s="10"/>
      <c r="H46" s="10"/>
    </row>
    <row r="47" spans="1:8">
      <c r="A47" s="8"/>
      <c r="B47" s="9"/>
      <c r="F47" s="8"/>
      <c r="G47" s="10"/>
      <c r="H47" s="10"/>
    </row>
    <row r="48" spans="1:8">
      <c r="A48" s="8"/>
      <c r="B48" s="9"/>
      <c r="F48" s="8"/>
      <c r="G48" s="10"/>
      <c r="H48" s="10"/>
    </row>
    <row r="49" spans="1:8">
      <c r="A49" s="8"/>
      <c r="B49" s="9"/>
      <c r="F49" s="8"/>
      <c r="G49" s="10"/>
      <c r="H49" s="10"/>
    </row>
    <row r="50" spans="1:8">
      <c r="A50" s="8"/>
      <c r="B50" s="9"/>
      <c r="F50" s="8"/>
      <c r="G50" s="10"/>
      <c r="H50" s="10"/>
    </row>
    <row r="51" spans="1:8">
      <c r="A51" s="8"/>
      <c r="B51" s="9"/>
      <c r="F51" s="8"/>
      <c r="G51" s="10"/>
      <c r="H51" s="10"/>
    </row>
    <row r="52" spans="1:8">
      <c r="A52" s="8"/>
      <c r="B52" s="9"/>
      <c r="F52" s="8"/>
      <c r="G52" s="10"/>
      <c r="H52" s="10"/>
    </row>
    <row r="53" spans="1:8">
      <c r="A53" s="8"/>
      <c r="B53" s="9"/>
      <c r="F53" s="8"/>
      <c r="G53" s="10"/>
      <c r="H53" s="10"/>
    </row>
    <row r="54" spans="1:8">
      <c r="A54" s="8"/>
      <c r="B54" s="9"/>
      <c r="F54" s="8"/>
      <c r="G54" s="10"/>
      <c r="H54" s="10"/>
    </row>
    <row r="55" spans="1:8">
      <c r="A55" s="8"/>
      <c r="B55" s="9"/>
      <c r="F55" s="8"/>
      <c r="G55" s="10"/>
      <c r="H55" s="10"/>
    </row>
    <row r="56" spans="1:8">
      <c r="A56" s="8"/>
      <c r="B56" s="9"/>
      <c r="F56" s="8"/>
      <c r="G56" s="10"/>
      <c r="H56" s="10"/>
    </row>
    <row r="57" spans="1:8">
      <c r="A57" s="8"/>
      <c r="B57" s="9"/>
      <c r="F57" s="8"/>
      <c r="G57" s="10"/>
      <c r="H57" s="10"/>
    </row>
    <row r="58" spans="1:8">
      <c r="A58" s="8"/>
      <c r="B58" s="9"/>
      <c r="F58" s="8"/>
      <c r="G58" s="10"/>
      <c r="H58" s="10"/>
    </row>
    <row r="59" spans="1:8">
      <c r="A59" s="8"/>
      <c r="B59" s="9"/>
      <c r="F59" s="8"/>
      <c r="G59" s="10"/>
      <c r="H59" s="10"/>
    </row>
    <row r="60" spans="1:8">
      <c r="A60" s="8"/>
      <c r="B60" s="9"/>
      <c r="F60" s="8"/>
      <c r="G60" s="10"/>
      <c r="H60" s="10"/>
    </row>
    <row r="61" spans="1:8">
      <c r="A61" s="8"/>
      <c r="B61" s="9"/>
      <c r="F61" s="8"/>
      <c r="G61" s="10"/>
      <c r="H61" s="10"/>
    </row>
    <row r="62" spans="1:8">
      <c r="A62" s="8"/>
      <c r="B62" s="9"/>
      <c r="F62" s="8"/>
      <c r="G62" s="10"/>
      <c r="H62" s="10"/>
    </row>
    <row r="63" spans="1:8">
      <c r="A63" s="8"/>
      <c r="B63" s="9"/>
      <c r="F63" s="8"/>
      <c r="G63" s="10"/>
      <c r="H63" s="10"/>
    </row>
    <row r="64" spans="1:8">
      <c r="A64" s="8"/>
      <c r="B64" s="9"/>
      <c r="F64" s="8"/>
      <c r="G64" s="10"/>
      <c r="H64" s="10"/>
    </row>
    <row r="65" spans="1:8">
      <c r="A65" s="8"/>
      <c r="B65" s="9"/>
      <c r="F65" s="8"/>
      <c r="G65" s="10"/>
      <c r="H65" s="10"/>
    </row>
    <row r="66" spans="1:8">
      <c r="A66" s="8"/>
      <c r="B66" s="9"/>
      <c r="F66" s="8"/>
      <c r="G66" s="10"/>
      <c r="H66" s="10"/>
    </row>
    <row r="67" spans="1:8">
      <c r="A67" s="8"/>
      <c r="B67" s="9"/>
      <c r="F67" s="8"/>
      <c r="G67" s="10"/>
      <c r="H67" s="10"/>
    </row>
    <row r="68" spans="1:8">
      <c r="A68" s="8"/>
      <c r="B68" s="9"/>
      <c r="F68" s="8"/>
      <c r="G68" s="10"/>
      <c r="H68" s="10"/>
    </row>
    <row r="69" spans="1:8">
      <c r="A69" s="8"/>
      <c r="B69" s="9"/>
      <c r="F69" s="8"/>
      <c r="G69" s="10"/>
      <c r="H69" s="10"/>
    </row>
    <row r="70" spans="1:8">
      <c r="A70" s="8"/>
      <c r="B70" s="9"/>
      <c r="F70" s="8"/>
      <c r="G70" s="10"/>
      <c r="H70" s="10"/>
    </row>
    <row r="71" spans="1:8">
      <c r="A71" s="8"/>
      <c r="B71" s="9"/>
      <c r="F71" s="8"/>
      <c r="G71" s="10"/>
      <c r="H71" s="10"/>
    </row>
    <row r="72" spans="1:8">
      <c r="A72" s="8"/>
      <c r="B72" s="9"/>
      <c r="F72" s="8"/>
      <c r="G72" s="10"/>
      <c r="H72" s="10"/>
    </row>
    <row r="73" spans="1:8">
      <c r="A73" s="8"/>
      <c r="B73" s="9"/>
      <c r="F73" s="8"/>
      <c r="G73" s="10"/>
      <c r="H73" s="10"/>
    </row>
    <row r="74" spans="1:8">
      <c r="A74" s="8"/>
      <c r="B74" s="9"/>
      <c r="F74" s="8"/>
      <c r="G74" s="10"/>
      <c r="H74" s="10"/>
    </row>
    <row r="75" spans="1:8">
      <c r="A75" s="8"/>
      <c r="B75" s="9"/>
      <c r="F75" s="8"/>
      <c r="G75" s="10"/>
      <c r="H75" s="10"/>
    </row>
    <row r="76" spans="1:8">
      <c r="A76" s="8"/>
      <c r="B76" s="9"/>
      <c r="F76" s="8"/>
      <c r="G76" s="10"/>
      <c r="H76" s="10"/>
    </row>
    <row r="77" spans="1:8">
      <c r="A77" s="8"/>
      <c r="B77" s="9"/>
      <c r="F77" s="8"/>
      <c r="G77" s="10"/>
      <c r="H77" s="10"/>
    </row>
    <row r="78" spans="1:8">
      <c r="A78" s="8"/>
      <c r="B78" s="9"/>
      <c r="F78" s="8"/>
      <c r="G78" s="10"/>
      <c r="H78" s="10"/>
    </row>
    <row r="79" spans="1:8">
      <c r="A79" s="8"/>
      <c r="B79" s="9"/>
      <c r="F79" s="8"/>
      <c r="G79" s="10"/>
      <c r="H79" s="10"/>
    </row>
    <row r="80" spans="1:8">
      <c r="A80" s="8"/>
      <c r="B80" s="9"/>
      <c r="F80" s="8"/>
      <c r="G80" s="10"/>
      <c r="H80" s="10"/>
    </row>
    <row r="81" spans="1:8">
      <c r="A81" s="8"/>
      <c r="B81" s="9"/>
      <c r="F81" s="8"/>
      <c r="G81" s="10"/>
      <c r="H81" s="10"/>
    </row>
    <row r="82" spans="1:8">
      <c r="A82" s="8"/>
      <c r="B82" s="9"/>
      <c r="F82" s="8"/>
      <c r="G82" s="10"/>
      <c r="H82" s="10"/>
    </row>
    <row r="83" spans="1:8">
      <c r="A83" s="8"/>
      <c r="B83" s="9"/>
      <c r="F83" s="8"/>
      <c r="G83" s="10"/>
      <c r="H83" s="10"/>
    </row>
    <row r="84" spans="1:8">
      <c r="A84" s="8"/>
      <c r="B84" s="9"/>
      <c r="F84" s="8"/>
      <c r="G84" s="10"/>
      <c r="H84" s="10"/>
    </row>
    <row r="85" spans="1:8">
      <c r="A85" s="8"/>
      <c r="B85" s="9"/>
      <c r="F85" s="8"/>
      <c r="G85" s="10"/>
      <c r="H85" s="10"/>
    </row>
    <row r="86" spans="1:8">
      <c r="A86" s="8"/>
      <c r="B86" s="9"/>
      <c r="F86" s="8"/>
      <c r="G86" s="10"/>
      <c r="H86" s="10"/>
    </row>
    <row r="87" spans="1:8">
      <c r="A87" s="8"/>
      <c r="B87" s="9"/>
      <c r="F87" s="8"/>
      <c r="G87" s="10"/>
      <c r="H87" s="10"/>
    </row>
    <row r="88" spans="1:8">
      <c r="A88" s="8"/>
      <c r="B88" s="9"/>
      <c r="F88" s="8"/>
      <c r="G88" s="10"/>
      <c r="H88" s="10"/>
    </row>
    <row r="89" spans="1:8">
      <c r="A89" s="8"/>
      <c r="B89" s="9"/>
      <c r="F89" s="8"/>
      <c r="G89" s="10"/>
      <c r="H89" s="10"/>
    </row>
    <row r="90" spans="1:8">
      <c r="A90" s="8"/>
      <c r="B90" s="9"/>
      <c r="F90" s="8"/>
      <c r="G90" s="10"/>
      <c r="H90" s="10"/>
    </row>
    <row r="91" spans="1:8">
      <c r="A91" s="8"/>
      <c r="B91" s="9"/>
      <c r="F91" s="8"/>
      <c r="G91" s="10"/>
      <c r="H91" s="10"/>
    </row>
    <row r="92" spans="1:8">
      <c r="A92" s="8"/>
      <c r="B92" s="9"/>
      <c r="F92" s="8"/>
      <c r="G92" s="10"/>
      <c r="H92" s="10"/>
    </row>
    <row r="93" spans="1:8">
      <c r="A93" s="8"/>
      <c r="B93" s="9"/>
      <c r="F93" s="8"/>
      <c r="G93" s="10"/>
      <c r="H93" s="10"/>
    </row>
    <row r="94" spans="1:8">
      <c r="A94" s="8"/>
      <c r="B94" s="9"/>
      <c r="F94" s="8"/>
      <c r="G94" s="10"/>
      <c r="H94" s="10"/>
    </row>
    <row r="95" spans="1:8">
      <c r="A95" s="8"/>
      <c r="B95" s="9"/>
      <c r="F95" s="8"/>
      <c r="G95" s="10"/>
      <c r="H95" s="10"/>
    </row>
    <row r="96" spans="1:8">
      <c r="A96" s="8"/>
      <c r="B96" s="9"/>
      <c r="F96" s="8"/>
      <c r="G96" s="10"/>
      <c r="H96" s="10"/>
    </row>
    <row r="97" spans="1:8">
      <c r="A97" s="8"/>
      <c r="B97" s="9"/>
      <c r="F97" s="8"/>
      <c r="G97" s="10"/>
      <c r="H97" s="10"/>
    </row>
    <row r="98" spans="1:8">
      <c r="A98" s="8"/>
      <c r="B98" s="9"/>
      <c r="F98" s="8"/>
      <c r="G98" s="10"/>
      <c r="H98" s="10"/>
    </row>
    <row r="99" spans="1:8">
      <c r="A99" s="8"/>
      <c r="B99" s="9"/>
      <c r="F99" s="8"/>
      <c r="G99" s="10"/>
      <c r="H99" s="10"/>
    </row>
    <row r="100" spans="1:8">
      <c r="A100" s="8"/>
      <c r="B100" s="9"/>
      <c r="F100" s="8"/>
      <c r="G100" s="10"/>
      <c r="H100" s="10"/>
    </row>
    <row r="101" spans="1:8">
      <c r="A101" s="8"/>
      <c r="B101" s="9"/>
      <c r="F101" s="8"/>
      <c r="G101" s="10"/>
      <c r="H101" s="10"/>
    </row>
    <row r="102" spans="1:8">
      <c r="A102" s="8"/>
      <c r="B102" s="9"/>
      <c r="F102" s="8"/>
      <c r="G102" s="10"/>
      <c r="H102" s="10"/>
    </row>
    <row r="103" spans="1:8">
      <c r="A103" s="8"/>
      <c r="B103" s="9"/>
      <c r="F103" s="8"/>
      <c r="G103" s="10"/>
      <c r="H103" s="10"/>
    </row>
    <row r="104" spans="1:8">
      <c r="A104" s="8"/>
      <c r="B104" s="9"/>
      <c r="F104" s="8"/>
      <c r="G104" s="10"/>
      <c r="H104" s="10"/>
    </row>
    <row r="105" spans="1:8">
      <c r="A105" s="8"/>
      <c r="B105" s="9"/>
      <c r="F105" s="8"/>
      <c r="G105" s="10"/>
      <c r="H105" s="10"/>
    </row>
    <row r="106" spans="1:8">
      <c r="A106" s="8"/>
      <c r="B106" s="9"/>
      <c r="F106" s="8"/>
      <c r="G106" s="10"/>
      <c r="H106" s="10"/>
    </row>
    <row r="107" spans="1:8">
      <c r="A107" s="8"/>
      <c r="B107" s="9"/>
      <c r="F107" s="8"/>
      <c r="G107" s="10"/>
      <c r="H107" s="10"/>
    </row>
    <row r="108" spans="1:8">
      <c r="A108" s="8"/>
      <c r="B108" s="9"/>
      <c r="F108" s="8"/>
      <c r="G108" s="10"/>
      <c r="H108" s="10"/>
    </row>
    <row r="109" spans="1:8">
      <c r="A109" s="8"/>
      <c r="B109" s="9"/>
      <c r="F109" s="8"/>
      <c r="G109" s="10"/>
      <c r="H109" s="10"/>
    </row>
    <row r="110" spans="1:8">
      <c r="A110" s="8"/>
      <c r="B110" s="9"/>
      <c r="F110" s="8"/>
      <c r="G110" s="10"/>
      <c r="H110" s="10"/>
    </row>
    <row r="111" spans="1:8">
      <c r="A111" s="8"/>
      <c r="B111" s="9"/>
      <c r="F111" s="8"/>
      <c r="G111" s="10"/>
      <c r="H111" s="10"/>
    </row>
    <row r="112" spans="1:8">
      <c r="A112" s="8"/>
      <c r="B112" s="9"/>
      <c r="F112" s="8"/>
      <c r="G112" s="10"/>
      <c r="H112" s="10"/>
    </row>
    <row r="113" spans="1:8">
      <c r="A113" s="8"/>
      <c r="B113" s="9"/>
      <c r="F113" s="8"/>
      <c r="G113" s="10"/>
      <c r="H113" s="10"/>
    </row>
    <row r="114" spans="1:8">
      <c r="A114" s="8"/>
      <c r="B114" s="9"/>
      <c r="F114" s="8"/>
      <c r="G114" s="10"/>
      <c r="H114" s="10"/>
    </row>
    <row r="115" spans="1:8">
      <c r="A115" s="8"/>
      <c r="B115" s="9"/>
      <c r="F115" s="8"/>
      <c r="G115" s="10"/>
      <c r="H115" s="10"/>
    </row>
    <row r="116" spans="1:8">
      <c r="A116" s="8"/>
      <c r="B116" s="9"/>
      <c r="F116" s="8"/>
      <c r="G116" s="10"/>
      <c r="H116" s="10"/>
    </row>
    <row r="117" spans="1:8">
      <c r="A117" s="8"/>
      <c r="B117" s="9"/>
      <c r="F117" s="8"/>
      <c r="G117" s="10"/>
      <c r="H117" s="10"/>
    </row>
    <row r="118" spans="1:8">
      <c r="A118" s="8"/>
      <c r="B118" s="9"/>
      <c r="F118" s="8"/>
      <c r="G118" s="10"/>
      <c r="H118" s="10"/>
    </row>
    <row r="119" spans="1:8">
      <c r="A119" s="8"/>
      <c r="B119" s="9"/>
      <c r="F119" s="8"/>
      <c r="G119" s="10"/>
      <c r="H119" s="10"/>
    </row>
    <row r="120" spans="1:8">
      <c r="A120" s="8"/>
      <c r="B120" s="9"/>
      <c r="F120" s="8"/>
      <c r="G120" s="10"/>
      <c r="H120" s="10"/>
    </row>
    <row r="121" spans="1:8">
      <c r="A121" s="8"/>
      <c r="B121" s="9"/>
      <c r="F121" s="8"/>
      <c r="G121" s="10"/>
      <c r="H121" s="10"/>
    </row>
    <row r="122" spans="1:8">
      <c r="A122" s="8"/>
      <c r="B122" s="9"/>
      <c r="F122" s="8"/>
      <c r="G122" s="10"/>
      <c r="H122" s="10"/>
    </row>
    <row r="123" spans="1:8">
      <c r="A123" s="8"/>
      <c r="B123" s="9"/>
      <c r="F123" s="8"/>
      <c r="G123" s="10"/>
      <c r="H123" s="10"/>
    </row>
  </sheetData>
  <sheetProtection password="C3D8" sheet="1" objects="1" scenarios="1" selectLockedCells="1"/>
  <phoneticPr fontId="4"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Input</vt:lpstr>
      <vt:lpstr>Process</vt:lpstr>
      <vt:lpstr>Schedule</vt:lpstr>
      <vt:lpstr>Payroll Use Only</vt:lpstr>
      <vt:lpstr>Output</vt:lpstr>
      <vt:lpstr>Input!Print_Area</vt:lpstr>
      <vt:lpstr>Types</vt:lpstr>
      <vt:lpstr>Version</vt:lpstr>
    </vt:vector>
  </TitlesOfParts>
  <Company>Kingston General Hospital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scottj</dc:creator>
  <cp:lastModifiedBy>Teal, Christine</cp:lastModifiedBy>
  <cp:lastPrinted>2014-06-24T15:22:07Z</cp:lastPrinted>
  <dcterms:created xsi:type="dcterms:W3CDTF">2006-01-30T22:36:15Z</dcterms:created>
  <dcterms:modified xsi:type="dcterms:W3CDTF">2018-06-18T13:06:03Z</dcterms:modified>
</cp:coreProperties>
</file>